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810" windowHeight="152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<sst xmlns="http://schemas.openxmlformats.org/spreadsheetml/2006/main" count="394" uniqueCount="68">
  <si>
    <t>I. r.</t>
  </si>
  <si>
    <t>IČO</t>
  </si>
  <si>
    <t>NÁZOV ODPADU</t>
  </si>
  <si>
    <t>a</t>
  </si>
  <si>
    <t>drobné stavebné odpady z obcí</t>
  </si>
  <si>
    <t>O</t>
  </si>
  <si>
    <t>vyradené elektrické a elektronické zariadenia</t>
  </si>
  <si>
    <t>plasty</t>
  </si>
  <si>
    <t>200 139</t>
  </si>
  <si>
    <t>Množstvo odpadu spolu v tonách na 2 des. miesta</t>
  </si>
  <si>
    <t>Y - kód nebezpečného odpadu</t>
  </si>
  <si>
    <t>N: Y45</t>
  </si>
  <si>
    <t>odovzdané dňa</t>
  </si>
  <si>
    <t>Marius Pedersen a.s. Trenčín</t>
  </si>
  <si>
    <t>Kód nakladania s odpadmi</t>
  </si>
  <si>
    <t>Číslo odpadu</t>
  </si>
  <si>
    <t>sklo, zelené, netriedené</t>
  </si>
  <si>
    <t xml:space="preserve">Vetropack Nemšová s.r.o. </t>
  </si>
  <si>
    <t>Sídlo a obchodné meno zneškodňovateľa</t>
  </si>
  <si>
    <t>vyradené zariad. obsah. chlorovodík. uhľovodíky</t>
  </si>
  <si>
    <t>ARGUSS Bratislava</t>
  </si>
  <si>
    <t>šatstvo</t>
  </si>
  <si>
    <t>jedlý olej</t>
  </si>
  <si>
    <t>INTA s.r.o. Trenčín</t>
  </si>
  <si>
    <t>200 123</t>
  </si>
  <si>
    <t>200 135</t>
  </si>
  <si>
    <t>N: Y22</t>
  </si>
  <si>
    <t>SPOLU  ROK  2013</t>
  </si>
  <si>
    <t xml:space="preserve">200 125 </t>
  </si>
  <si>
    <t>200 101</t>
  </si>
  <si>
    <t>papier a lepenka</t>
  </si>
  <si>
    <t>200 140</t>
  </si>
  <si>
    <t>kovy (železo)</t>
  </si>
  <si>
    <t>REMETAL s.r.o. Trenč. Stankovce</t>
  </si>
  <si>
    <t>200 102</t>
  </si>
  <si>
    <t>200 136</t>
  </si>
  <si>
    <t>Zberné suroviny a.s. Žilina, prev. Trenčín</t>
  </si>
  <si>
    <t>opotrebované pneumatiky</t>
  </si>
  <si>
    <t>160 103</t>
  </si>
  <si>
    <t>CEMMAC a.s. Horné Sŕnie</t>
  </si>
  <si>
    <t>AGRO-EKO Nové Zámky</t>
  </si>
  <si>
    <t>PETTON Adamovské Kochanovce</t>
  </si>
  <si>
    <t>kovy</t>
  </si>
  <si>
    <t>265. modul</t>
  </si>
  <si>
    <t>5a</t>
  </si>
  <si>
    <t>200 139</t>
  </si>
  <si>
    <t>rozdiel</t>
  </si>
  <si>
    <t>OBEC</t>
  </si>
  <si>
    <t>CHOCHOLNÁ-VELČICE</t>
  </si>
  <si>
    <t>SEPAROVANÝ</t>
  </si>
  <si>
    <t>ZBER 2013</t>
  </si>
  <si>
    <t>STAV K:</t>
  </si>
  <si>
    <t>SUMÁR ZA ROK 2013 (V TONÁCH)</t>
  </si>
  <si>
    <t>N: Y29</t>
  </si>
  <si>
    <t>201 133</t>
  </si>
  <si>
    <t>batérie a akumulátory</t>
  </si>
  <si>
    <t>vyradené EaEZ iné ako 200 135</t>
  </si>
  <si>
    <t>vyradené elektric. a elektronické zariad. (EaEZ)</t>
  </si>
  <si>
    <t>vyradené EaEZ iné ako 200135</t>
  </si>
  <si>
    <t>vyradené EaEZ</t>
  </si>
  <si>
    <t>N</t>
  </si>
  <si>
    <t>N: Y31</t>
  </si>
  <si>
    <t>200 110</t>
  </si>
  <si>
    <t>Diakonie Broumov s.r.o.</t>
  </si>
  <si>
    <t>259 21 916</t>
  </si>
  <si>
    <t>šatstvo, textil</t>
  </si>
  <si>
    <t>Peter Kucharčík</t>
  </si>
  <si>
    <t>SAGI s.r.o. Žilina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</si>
</sst>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dd/mm/yy;@"/>
    <numFmt numFmtId="177" formatCode="mmm/yyyy"/>
    <numFmt numFmtId="178" formatCode="0.000"/>
    <numFmt numFmtId="179" formatCode="\P\r\a\vd\a;&quot;Pravda&quot;;&quot;Nepravda&quot;"/>
    <numFmt numFmtId="180" formatCode="[$€-2]\ #\ ##,000_);[Red]\([$¥€-2]\ #\ ##,000\)"/>
    <numFmt numFmtId="181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28"/>
      <name val="Arial"/>
      <family val="2"/>
    </font>
    <font>
      <b/>
      <sz val="24"/>
      <name val="Arial Black"/>
      <family val="2"/>
    </font>
    <font>
      <b/>
      <sz val="28"/>
      <name val="Arial Black"/>
      <family val="2"/>
    </font>
    <font>
      <b/>
      <sz val="30"/>
      <name val="Arial Black"/>
      <family val="2"/>
    </font>
    <font>
      <b/>
      <sz val="1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2DFF2D"/>
        <bgColor indexed="64"/>
      </patternFill>
    </fill>
    <fill>
      <patternFill patternType="solid">
        <fgColor rgb="FFFF898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right" vertical="center" wrapText="1" inden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horizontal="center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3" fontId="2" fillId="0" borderId="0" xfId="0" applyNumberFormat="1" applyFont="1" applyFill="1" applyBorder="1" applyAlignment="1">
      <alignment horizontal="center" vertical="top" wrapText="1"/>
    </xf>
    <xf numFmtId="176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10" borderId="10" xfId="0" applyFont="1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top" wrapText="1"/>
    </xf>
    <xf numFmtId="0" fontId="2" fillId="10" borderId="15" xfId="0" applyFont="1" applyFill="1" applyBorder="1" applyAlignment="1">
      <alignment horizontal="left" vertical="center" wrapText="1" inden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178" fontId="2" fillId="10" borderId="17" xfId="0" applyNumberFormat="1" applyFont="1" applyFill="1" applyBorder="1" applyAlignment="1">
      <alignment horizontal="right" vertical="center" wrapText="1" indent="1"/>
    </xf>
    <xf numFmtId="176" fontId="2" fillId="10" borderId="10" xfId="0" applyNumberFormat="1" applyFont="1" applyFill="1" applyBorder="1" applyAlignment="1">
      <alignment horizontal="center" vertical="center" wrapText="1"/>
    </xf>
    <xf numFmtId="3" fontId="2" fillId="10" borderId="10" xfId="0" applyNumberFormat="1" applyFont="1" applyFill="1" applyBorder="1" applyAlignment="1">
      <alignment horizontal="right" vertical="center" wrapText="1"/>
    </xf>
    <xf numFmtId="0" fontId="2" fillId="10" borderId="18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center" vertical="top" wrapText="1"/>
    </xf>
    <xf numFmtId="3" fontId="5" fillId="0" borderId="20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 indent="1"/>
    </xf>
    <xf numFmtId="178" fontId="5" fillId="0" borderId="17" xfId="0" applyNumberFormat="1" applyFont="1" applyFill="1" applyBorder="1" applyAlignment="1">
      <alignment horizontal="right" vertical="center" wrapText="1" inden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left" vertical="center" wrapText="1" indent="1"/>
    </xf>
    <xf numFmtId="0" fontId="5" fillId="10" borderId="20" xfId="0" applyFont="1" applyFill="1" applyBorder="1" applyAlignment="1">
      <alignment horizontal="center" vertical="top" wrapText="1"/>
    </xf>
    <xf numFmtId="3" fontId="6" fillId="10" borderId="20" xfId="0" applyNumberFormat="1" applyFont="1" applyFill="1" applyBorder="1" applyAlignment="1">
      <alignment horizontal="center" wrapText="1"/>
    </xf>
    <xf numFmtId="0" fontId="6" fillId="10" borderId="20" xfId="0" applyFont="1" applyFill="1" applyBorder="1" applyAlignment="1">
      <alignment horizontal="center" wrapText="1"/>
    </xf>
    <xf numFmtId="0" fontId="6" fillId="10" borderId="20" xfId="0" applyFont="1" applyFill="1" applyBorder="1" applyAlignment="1">
      <alignment wrapText="1"/>
    </xf>
    <xf numFmtId="178" fontId="5" fillId="10" borderId="20" xfId="0" applyNumberFormat="1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right" vertical="center" wrapText="1" indent="1"/>
    </xf>
    <xf numFmtId="178" fontId="2" fillId="10" borderId="20" xfId="0" applyNumberFormat="1" applyFont="1" applyFill="1" applyBorder="1" applyAlignment="1">
      <alignment horizontal="right" vertical="center" wrapText="1" indent="1"/>
    </xf>
    <xf numFmtId="0" fontId="2" fillId="0" borderId="26" xfId="0" applyNumberFormat="1" applyFont="1" applyFill="1" applyBorder="1" applyAlignment="1">
      <alignment horizontal="center" vertical="center" wrapText="1"/>
    </xf>
    <xf numFmtId="178" fontId="2" fillId="0" borderId="27" xfId="0" applyNumberFormat="1" applyFont="1" applyFill="1" applyBorder="1" applyAlignment="1">
      <alignment horizontal="right" vertical="center" wrapText="1" indent="1"/>
    </xf>
    <xf numFmtId="178" fontId="2" fillId="10" borderId="26" xfId="0" applyNumberFormat="1" applyFont="1" applyFill="1" applyBorder="1" applyAlignment="1">
      <alignment horizontal="right" vertical="center" wrapText="1" indent="1"/>
    </xf>
    <xf numFmtId="178" fontId="5" fillId="33" borderId="20" xfId="0" applyNumberFormat="1" applyFont="1" applyFill="1" applyBorder="1" applyAlignment="1">
      <alignment horizontal="right" vertical="center" wrapText="1" inden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36" borderId="15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center" vertical="top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178" fontId="2" fillId="36" borderId="17" xfId="0" applyNumberFormat="1" applyFont="1" applyFill="1" applyBorder="1" applyAlignment="1">
      <alignment horizontal="right" vertical="center" wrapText="1" indent="1"/>
    </xf>
    <xf numFmtId="176" fontId="2" fillId="36" borderId="17" xfId="0" applyNumberFormat="1" applyFont="1" applyFill="1" applyBorder="1" applyAlignment="1">
      <alignment horizontal="center" vertical="center" wrapText="1"/>
    </xf>
    <xf numFmtId="3" fontId="2" fillId="36" borderId="17" xfId="0" applyNumberFormat="1" applyFont="1" applyFill="1" applyBorder="1" applyAlignment="1">
      <alignment horizontal="right" vertical="center" wrapText="1"/>
    </xf>
    <xf numFmtId="0" fontId="2" fillId="36" borderId="27" xfId="0" applyFont="1" applyFill="1" applyBorder="1" applyAlignment="1">
      <alignment horizontal="left" vertical="center" wrapText="1" indent="1"/>
    </xf>
    <xf numFmtId="0" fontId="2" fillId="36" borderId="17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176" fontId="2" fillId="36" borderId="10" xfId="0" applyNumberFormat="1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right" vertical="center" wrapText="1"/>
    </xf>
    <xf numFmtId="0" fontId="2" fillId="36" borderId="18" xfId="0" applyFont="1" applyFill="1" applyBorder="1" applyAlignment="1">
      <alignment horizontal="left" vertical="center" wrapText="1" indent="1"/>
    </xf>
    <xf numFmtId="0" fontId="2" fillId="36" borderId="25" xfId="0" applyFont="1" applyFill="1" applyBorder="1" applyAlignment="1">
      <alignment horizontal="left" vertical="center" wrapText="1" indent="1"/>
    </xf>
    <xf numFmtId="0" fontId="2" fillId="36" borderId="13" xfId="0" applyFont="1" applyFill="1" applyBorder="1" applyAlignment="1">
      <alignment horizontal="left" vertical="center" wrapText="1" indent="1"/>
    </xf>
    <xf numFmtId="0" fontId="0" fillId="10" borderId="0" xfId="0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37" borderId="15" xfId="0" applyFont="1" applyFill="1" applyBorder="1" applyAlignment="1">
      <alignment horizontal="left" vertical="center" wrapText="1" indent="1"/>
    </xf>
    <xf numFmtId="0" fontId="2" fillId="37" borderId="10" xfId="0" applyFont="1" applyFill="1" applyBorder="1" applyAlignment="1">
      <alignment horizontal="center" vertical="top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78" fontId="2" fillId="37" borderId="17" xfId="0" applyNumberFormat="1" applyFont="1" applyFill="1" applyBorder="1" applyAlignment="1">
      <alignment horizontal="right" vertical="center" wrapText="1" indent="1"/>
    </xf>
    <xf numFmtId="176" fontId="2" fillId="37" borderId="17" xfId="0" applyNumberFormat="1" applyFont="1" applyFill="1" applyBorder="1" applyAlignment="1">
      <alignment horizontal="center" vertical="center" wrapText="1"/>
    </xf>
    <xf numFmtId="3" fontId="2" fillId="37" borderId="17" xfId="0" applyNumberFormat="1" applyFont="1" applyFill="1" applyBorder="1" applyAlignment="1">
      <alignment horizontal="right" vertical="center" wrapText="1"/>
    </xf>
    <xf numFmtId="0" fontId="2" fillId="37" borderId="27" xfId="0" applyFont="1" applyFill="1" applyBorder="1" applyAlignment="1">
      <alignment horizontal="left" vertical="center" wrapText="1" indent="1"/>
    </xf>
    <xf numFmtId="0" fontId="0" fillId="37" borderId="0" xfId="0" applyFill="1" applyAlignment="1">
      <alignment/>
    </xf>
    <xf numFmtId="0" fontId="2" fillId="37" borderId="17" xfId="0" applyFont="1" applyFill="1" applyBorder="1" applyAlignment="1">
      <alignment horizontal="center" vertical="top" wrapText="1"/>
    </xf>
    <xf numFmtId="0" fontId="2" fillId="37" borderId="13" xfId="0" applyFont="1" applyFill="1" applyBorder="1" applyAlignment="1">
      <alignment horizontal="left" vertical="center" wrapText="1" indent="1"/>
    </xf>
    <xf numFmtId="49" fontId="2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78" fontId="2" fillId="37" borderId="10" xfId="0" applyNumberFormat="1" applyFont="1" applyFill="1" applyBorder="1" applyAlignment="1">
      <alignment horizontal="right" vertical="center" wrapText="1" indent="1"/>
    </xf>
    <xf numFmtId="176" fontId="2" fillId="37" borderId="10" xfId="0" applyNumberFormat="1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0" fontId="2" fillId="37" borderId="18" xfId="0" applyFont="1" applyFill="1" applyBorder="1" applyAlignment="1">
      <alignment horizontal="left" vertical="center" wrapText="1" indent="1"/>
    </xf>
    <xf numFmtId="0" fontId="2" fillId="38" borderId="15" xfId="0" applyFont="1" applyFill="1" applyBorder="1" applyAlignment="1">
      <alignment horizontal="left" vertical="center" wrapText="1" indent="1"/>
    </xf>
    <xf numFmtId="0" fontId="2" fillId="38" borderId="10" xfId="0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178" fontId="2" fillId="38" borderId="17" xfId="0" applyNumberFormat="1" applyFont="1" applyFill="1" applyBorder="1" applyAlignment="1">
      <alignment horizontal="right" vertical="center" wrapText="1" indent="1"/>
    </xf>
    <xf numFmtId="176" fontId="2" fillId="38" borderId="10" xfId="0" applyNumberFormat="1" applyFont="1" applyFill="1" applyBorder="1" applyAlignment="1">
      <alignment horizontal="center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2" fillId="38" borderId="18" xfId="0" applyFont="1" applyFill="1" applyBorder="1" applyAlignment="1">
      <alignment horizontal="left" vertical="center" wrapText="1" indent="1"/>
    </xf>
    <xf numFmtId="0" fontId="0" fillId="38" borderId="0" xfId="0" applyFill="1" applyAlignment="1">
      <alignment/>
    </xf>
    <xf numFmtId="0" fontId="2" fillId="38" borderId="17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left" vertical="center" wrapText="1" indent="1"/>
    </xf>
    <xf numFmtId="0" fontId="2" fillId="39" borderId="30" xfId="0" applyFont="1" applyFill="1" applyBorder="1" applyAlignment="1">
      <alignment horizontal="center" vertical="top" wrapText="1"/>
    </xf>
    <xf numFmtId="49" fontId="2" fillId="39" borderId="30" xfId="0" applyNumberFormat="1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center" vertical="center" wrapText="1"/>
    </xf>
    <xf numFmtId="178" fontId="2" fillId="39" borderId="30" xfId="0" applyNumberFormat="1" applyFont="1" applyFill="1" applyBorder="1" applyAlignment="1">
      <alignment horizontal="right" vertical="center" wrapText="1" indent="1"/>
    </xf>
    <xf numFmtId="176" fontId="2" fillId="39" borderId="30" xfId="0" applyNumberFormat="1" applyFont="1" applyFill="1" applyBorder="1" applyAlignment="1">
      <alignment horizontal="center" vertical="center" wrapText="1"/>
    </xf>
    <xf numFmtId="3" fontId="2" fillId="39" borderId="30" xfId="0" applyNumberFormat="1" applyFont="1" applyFill="1" applyBorder="1" applyAlignment="1">
      <alignment horizontal="right" vertical="center" wrapText="1"/>
    </xf>
    <xf numFmtId="0" fontId="2" fillId="39" borderId="31" xfId="0" applyFont="1" applyFill="1" applyBorder="1" applyAlignment="1">
      <alignment horizontal="left" vertical="center" wrapText="1" indent="1"/>
    </xf>
    <xf numFmtId="0" fontId="0" fillId="39" borderId="0" xfId="0" applyFill="1" applyAlignment="1">
      <alignment/>
    </xf>
    <xf numFmtId="0" fontId="2" fillId="39" borderId="15" xfId="0" applyFont="1" applyFill="1" applyBorder="1" applyAlignment="1">
      <alignment horizontal="left" vertical="center" wrapText="1" indent="1"/>
    </xf>
    <xf numFmtId="0" fontId="2" fillId="39" borderId="10" xfId="0" applyFont="1" applyFill="1" applyBorder="1" applyAlignment="1">
      <alignment horizontal="center" vertical="top" wrapText="1"/>
    </xf>
    <xf numFmtId="49" fontId="2" fillId="39" borderId="10" xfId="0" applyNumberFormat="1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178" fontId="2" fillId="39" borderId="17" xfId="0" applyNumberFormat="1" applyFont="1" applyFill="1" applyBorder="1" applyAlignment="1">
      <alignment horizontal="right" vertical="center" wrapText="1" indent="1"/>
    </xf>
    <xf numFmtId="176" fontId="2" fillId="39" borderId="10" xfId="0" applyNumberFormat="1" applyFont="1" applyFill="1" applyBorder="1" applyAlignment="1">
      <alignment horizontal="center" vertical="center" wrapText="1"/>
    </xf>
    <xf numFmtId="3" fontId="2" fillId="39" borderId="10" xfId="0" applyNumberFormat="1" applyFont="1" applyFill="1" applyBorder="1" applyAlignment="1">
      <alignment horizontal="right" vertical="center" wrapText="1"/>
    </xf>
    <xf numFmtId="0" fontId="2" fillId="39" borderId="18" xfId="0" applyFont="1" applyFill="1" applyBorder="1" applyAlignment="1">
      <alignment horizontal="left" vertical="center" wrapText="1" indent="1"/>
    </xf>
    <xf numFmtId="0" fontId="2" fillId="39" borderId="17" xfId="0" applyFont="1" applyFill="1" applyBorder="1" applyAlignment="1">
      <alignment horizontal="center" vertical="top" wrapText="1"/>
    </xf>
    <xf numFmtId="0" fontId="2" fillId="40" borderId="25" xfId="0" applyFont="1" applyFill="1" applyBorder="1" applyAlignment="1">
      <alignment horizontal="left" vertical="center" wrapText="1" indent="1"/>
    </xf>
    <xf numFmtId="0" fontId="2" fillId="40" borderId="17" xfId="0" applyFont="1" applyFill="1" applyBorder="1" applyAlignment="1">
      <alignment horizontal="center" vertical="top" wrapText="1"/>
    </xf>
    <xf numFmtId="49" fontId="2" fillId="40" borderId="17" xfId="0" applyNumberFormat="1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178" fontId="2" fillId="40" borderId="17" xfId="0" applyNumberFormat="1" applyFont="1" applyFill="1" applyBorder="1" applyAlignment="1">
      <alignment horizontal="right" vertical="center" wrapText="1" indent="1"/>
    </xf>
    <xf numFmtId="176" fontId="2" fillId="40" borderId="17" xfId="0" applyNumberFormat="1" applyFont="1" applyFill="1" applyBorder="1" applyAlignment="1">
      <alignment horizontal="center" vertical="center" wrapText="1"/>
    </xf>
    <xf numFmtId="3" fontId="2" fillId="40" borderId="17" xfId="0" applyNumberFormat="1" applyFont="1" applyFill="1" applyBorder="1" applyAlignment="1">
      <alignment horizontal="right" vertical="center" wrapText="1"/>
    </xf>
    <xf numFmtId="0" fontId="2" fillId="40" borderId="27" xfId="0" applyFont="1" applyFill="1" applyBorder="1" applyAlignment="1">
      <alignment horizontal="left" vertical="center" wrapText="1" indent="1"/>
    </xf>
    <xf numFmtId="0" fontId="0" fillId="40" borderId="0" xfId="0" applyFill="1" applyAlignment="1">
      <alignment/>
    </xf>
    <xf numFmtId="0" fontId="2" fillId="40" borderId="10" xfId="0" applyFont="1" applyFill="1" applyBorder="1" applyAlignment="1">
      <alignment horizontal="center" vertical="top" wrapText="1"/>
    </xf>
    <xf numFmtId="176" fontId="2" fillId="40" borderId="1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 wrapText="1"/>
    </xf>
    <xf numFmtId="178" fontId="2" fillId="39" borderId="17" xfId="0" applyNumberFormat="1" applyFont="1" applyFill="1" applyBorder="1" applyAlignment="1">
      <alignment horizontal="right" vertical="center" wrapText="1" indent="1"/>
    </xf>
    <xf numFmtId="178" fontId="5" fillId="39" borderId="10" xfId="0" applyNumberFormat="1" applyFont="1" applyFill="1" applyBorder="1" applyAlignment="1">
      <alignment horizontal="right" vertical="center" wrapText="1" indent="1"/>
    </xf>
    <xf numFmtId="178" fontId="2" fillId="39" borderId="27" xfId="0" applyNumberFormat="1" applyFont="1" applyFill="1" applyBorder="1" applyAlignment="1">
      <alignment horizontal="right" vertical="center" wrapText="1" indent="1"/>
    </xf>
    <xf numFmtId="0" fontId="2" fillId="37" borderId="10" xfId="0" applyFont="1" applyFill="1" applyBorder="1" applyAlignment="1">
      <alignment horizontal="center" vertical="center" wrapText="1"/>
    </xf>
    <xf numFmtId="178" fontId="2" fillId="37" borderId="17" xfId="0" applyNumberFormat="1" applyFont="1" applyFill="1" applyBorder="1" applyAlignment="1">
      <alignment horizontal="right" vertical="center" wrapText="1" indent="1"/>
    </xf>
    <xf numFmtId="178" fontId="5" fillId="37" borderId="10" xfId="0" applyNumberFormat="1" applyFont="1" applyFill="1" applyBorder="1" applyAlignment="1">
      <alignment horizontal="right" vertical="center" wrapText="1" indent="1"/>
    </xf>
    <xf numFmtId="178" fontId="2" fillId="37" borderId="27" xfId="0" applyNumberFormat="1" applyFont="1" applyFill="1" applyBorder="1" applyAlignment="1">
      <alignment horizontal="right" vertical="center" wrapText="1" indent="1"/>
    </xf>
    <xf numFmtId="0" fontId="2" fillId="40" borderId="32" xfId="0" applyFont="1" applyFill="1" applyBorder="1" applyAlignment="1">
      <alignment horizontal="left" vertical="center" wrapText="1" indent="1"/>
    </xf>
    <xf numFmtId="0" fontId="2" fillId="40" borderId="33" xfId="0" applyFont="1" applyFill="1" applyBorder="1" applyAlignment="1">
      <alignment horizontal="center" vertical="top" wrapText="1"/>
    </xf>
    <xf numFmtId="3" fontId="2" fillId="40" borderId="33" xfId="0" applyNumberFormat="1" applyFont="1" applyFill="1" applyBorder="1" applyAlignment="1">
      <alignment horizontal="center" vertical="center" wrapText="1"/>
    </xf>
    <xf numFmtId="0" fontId="2" fillId="40" borderId="33" xfId="0" applyFont="1" applyFill="1" applyBorder="1" applyAlignment="1">
      <alignment horizontal="center" vertical="center" wrapText="1"/>
    </xf>
    <xf numFmtId="178" fontId="2" fillId="40" borderId="34" xfId="0" applyNumberFormat="1" applyFont="1" applyFill="1" applyBorder="1" applyAlignment="1">
      <alignment horizontal="right" vertical="center" wrapText="1" indent="1"/>
    </xf>
    <xf numFmtId="178" fontId="5" fillId="40" borderId="33" xfId="0" applyNumberFormat="1" applyFont="1" applyFill="1" applyBorder="1" applyAlignment="1">
      <alignment horizontal="right" vertical="center" wrapText="1" indent="1"/>
    </xf>
    <xf numFmtId="178" fontId="2" fillId="40" borderId="35" xfId="0" applyNumberFormat="1" applyFont="1" applyFill="1" applyBorder="1" applyAlignment="1">
      <alignment horizontal="right" vertical="center" wrapText="1" indent="1"/>
    </xf>
    <xf numFmtId="0" fontId="2" fillId="38" borderId="13" xfId="0" applyFont="1" applyFill="1" applyBorder="1" applyAlignment="1">
      <alignment horizontal="left" vertical="center" wrapText="1" indent="1"/>
    </xf>
    <xf numFmtId="3" fontId="2" fillId="38" borderId="10" xfId="0" applyNumberFormat="1" applyFont="1" applyFill="1" applyBorder="1" applyAlignment="1">
      <alignment horizontal="center" vertical="center" wrapText="1"/>
    </xf>
    <xf numFmtId="178" fontId="2" fillId="38" borderId="17" xfId="0" applyNumberFormat="1" applyFont="1" applyFill="1" applyBorder="1" applyAlignment="1">
      <alignment horizontal="right" vertical="center" wrapText="1" indent="1"/>
    </xf>
    <xf numFmtId="178" fontId="5" fillId="38" borderId="10" xfId="0" applyNumberFormat="1" applyFont="1" applyFill="1" applyBorder="1" applyAlignment="1">
      <alignment horizontal="right" vertical="center" wrapText="1" indent="1"/>
    </xf>
    <xf numFmtId="178" fontId="2" fillId="38" borderId="27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178" fontId="5" fillId="0" borderId="0" xfId="0" applyNumberFormat="1" applyFont="1" applyFill="1" applyBorder="1" applyAlignment="1">
      <alignment horizontal="right" vertical="center" wrapText="1" indent="1"/>
    </xf>
    <xf numFmtId="0" fontId="0" fillId="0" borderId="36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04"/>
  <sheetViews>
    <sheetView tabSelected="1" zoomScale="120" zoomScaleNormal="120" zoomScalePageLayoutView="0" workbookViewId="0" topLeftCell="A70">
      <selection activeCell="J84" sqref="J84"/>
    </sheetView>
  </sheetViews>
  <sheetFormatPr defaultColWidth="9.140625" defaultRowHeight="12.75"/>
  <cols>
    <col min="1" max="1" width="42.57421875" style="0" customWidth="1"/>
    <col min="2" max="2" width="4.421875" style="0" customWidth="1"/>
    <col min="4" max="4" width="5.28125" style="0" customWidth="1"/>
    <col min="5" max="5" width="9.140625" style="0" customWidth="1"/>
    <col min="6" max="6" width="10.421875" style="0" customWidth="1"/>
    <col min="7" max="7" width="10.00390625" style="0" customWidth="1"/>
    <col min="8" max="8" width="11.57421875" style="0" customWidth="1"/>
    <col min="9" max="9" width="38.140625" style="0" customWidth="1"/>
    <col min="10" max="148" width="9.140625" style="52" customWidth="1"/>
  </cols>
  <sheetData>
    <row r="1" spans="1:9" ht="12.75">
      <c r="A1" s="187" t="s">
        <v>43</v>
      </c>
      <c r="B1" s="47"/>
      <c r="C1" s="177" t="s">
        <v>15</v>
      </c>
      <c r="D1" s="174" t="s">
        <v>14</v>
      </c>
      <c r="E1" s="174" t="s">
        <v>10</v>
      </c>
      <c r="F1" s="174" t="s">
        <v>9</v>
      </c>
      <c r="G1" s="174" t="s">
        <v>12</v>
      </c>
      <c r="H1" s="177" t="s">
        <v>1</v>
      </c>
      <c r="I1" s="177" t="s">
        <v>18</v>
      </c>
    </row>
    <row r="2" spans="1:9" ht="12.75">
      <c r="A2" s="178"/>
      <c r="B2" s="48" t="s">
        <v>0</v>
      </c>
      <c r="C2" s="178"/>
      <c r="D2" s="175"/>
      <c r="E2" s="175"/>
      <c r="F2" s="175"/>
      <c r="G2" s="175"/>
      <c r="H2" s="178"/>
      <c r="I2" s="178"/>
    </row>
    <row r="3" spans="1:9" ht="12.75">
      <c r="A3" s="178"/>
      <c r="B3" s="48"/>
      <c r="C3" s="178"/>
      <c r="D3" s="175"/>
      <c r="E3" s="175"/>
      <c r="F3" s="175"/>
      <c r="G3" s="175"/>
      <c r="H3" s="178"/>
      <c r="I3" s="178"/>
    </row>
    <row r="4" spans="1:9" ht="45" customHeight="1" thickBot="1">
      <c r="A4" s="179"/>
      <c r="B4" s="48"/>
      <c r="C4" s="179"/>
      <c r="D4" s="176"/>
      <c r="E4" s="176"/>
      <c r="F4" s="176"/>
      <c r="G4" s="176"/>
      <c r="H4" s="179"/>
      <c r="I4" s="179"/>
    </row>
    <row r="5" spans="1:9" ht="13.5" thickBot="1">
      <c r="A5" s="49" t="s">
        <v>2</v>
      </c>
      <c r="B5" s="27" t="s">
        <v>3</v>
      </c>
      <c r="C5" s="28">
        <v>2</v>
      </c>
      <c r="D5" s="29">
        <v>3</v>
      </c>
      <c r="E5" s="30">
        <v>4</v>
      </c>
      <c r="F5" s="31">
        <v>5</v>
      </c>
      <c r="G5" s="32"/>
      <c r="H5" s="33">
        <v>6</v>
      </c>
      <c r="I5" s="33">
        <v>7</v>
      </c>
    </row>
    <row r="6" spans="1:148" s="130" customFormat="1" ht="12.75">
      <c r="A6" s="122" t="s">
        <v>16</v>
      </c>
      <c r="B6" s="123">
        <v>1</v>
      </c>
      <c r="C6" s="124" t="s">
        <v>34</v>
      </c>
      <c r="D6" s="125" t="s">
        <v>5</v>
      </c>
      <c r="E6" s="125" t="s">
        <v>5</v>
      </c>
      <c r="F6" s="126">
        <v>5.08</v>
      </c>
      <c r="G6" s="127">
        <v>41276</v>
      </c>
      <c r="H6" s="128">
        <v>35832517</v>
      </c>
      <c r="I6" s="129" t="s">
        <v>17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</row>
    <row r="7" spans="1:148" s="103" customFormat="1" ht="13.5" customHeight="1">
      <c r="A7" s="95" t="s">
        <v>7</v>
      </c>
      <c r="B7" s="96">
        <v>2</v>
      </c>
      <c r="C7" s="97" t="s">
        <v>8</v>
      </c>
      <c r="D7" s="98" t="s">
        <v>5</v>
      </c>
      <c r="E7" s="98" t="s">
        <v>5</v>
      </c>
      <c r="F7" s="99">
        <v>1.78</v>
      </c>
      <c r="G7" s="100">
        <v>41285</v>
      </c>
      <c r="H7" s="101">
        <v>34115901</v>
      </c>
      <c r="I7" s="102" t="s">
        <v>13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</row>
    <row r="8" spans="1:148" s="103" customFormat="1" ht="13.5" customHeight="1">
      <c r="A8" s="95" t="s">
        <v>7</v>
      </c>
      <c r="B8" s="104">
        <v>3</v>
      </c>
      <c r="C8" s="97" t="s">
        <v>8</v>
      </c>
      <c r="D8" s="98" t="s">
        <v>5</v>
      </c>
      <c r="E8" s="98" t="s">
        <v>5</v>
      </c>
      <c r="F8" s="99">
        <v>1.48</v>
      </c>
      <c r="G8" s="100">
        <v>41325</v>
      </c>
      <c r="H8" s="101">
        <v>34115901</v>
      </c>
      <c r="I8" s="102" t="s">
        <v>13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</row>
    <row r="9" spans="1:148" s="130" customFormat="1" ht="13.5" customHeight="1">
      <c r="A9" s="131" t="s">
        <v>16</v>
      </c>
      <c r="B9" s="132">
        <v>4</v>
      </c>
      <c r="C9" s="133" t="s">
        <v>34</v>
      </c>
      <c r="D9" s="134" t="s">
        <v>5</v>
      </c>
      <c r="E9" s="134" t="s">
        <v>5</v>
      </c>
      <c r="F9" s="135">
        <v>2.88</v>
      </c>
      <c r="G9" s="136">
        <v>41352</v>
      </c>
      <c r="H9" s="137">
        <v>35832517</v>
      </c>
      <c r="I9" s="138" t="s">
        <v>17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</row>
    <row r="10" spans="1:148" s="130" customFormat="1" ht="13.5" customHeight="1">
      <c r="A10" s="131" t="s">
        <v>16</v>
      </c>
      <c r="B10" s="139">
        <v>5</v>
      </c>
      <c r="C10" s="133" t="s">
        <v>34</v>
      </c>
      <c r="D10" s="134" t="s">
        <v>5</v>
      </c>
      <c r="E10" s="134" t="s">
        <v>5</v>
      </c>
      <c r="F10" s="135">
        <v>3.88</v>
      </c>
      <c r="G10" s="136">
        <v>41352</v>
      </c>
      <c r="H10" s="137">
        <v>35832517</v>
      </c>
      <c r="I10" s="138" t="s">
        <v>17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</row>
    <row r="11" spans="1:148" s="103" customFormat="1" ht="13.5" customHeight="1">
      <c r="A11" s="95" t="s">
        <v>7</v>
      </c>
      <c r="B11" s="104" t="s">
        <v>44</v>
      </c>
      <c r="C11" s="97" t="s">
        <v>8</v>
      </c>
      <c r="D11" s="98" t="s">
        <v>5</v>
      </c>
      <c r="E11" s="98" t="s">
        <v>5</v>
      </c>
      <c r="F11" s="99">
        <v>1.94</v>
      </c>
      <c r="G11" s="100">
        <v>41353</v>
      </c>
      <c r="H11" s="101">
        <v>34115901</v>
      </c>
      <c r="I11" s="102" t="s">
        <v>13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</row>
    <row r="12" spans="1:148" s="103" customFormat="1" ht="13.5" customHeight="1">
      <c r="A12" s="95" t="s">
        <v>7</v>
      </c>
      <c r="B12" s="96">
        <v>6</v>
      </c>
      <c r="C12" s="97" t="s">
        <v>8</v>
      </c>
      <c r="D12" s="98" t="s">
        <v>5</v>
      </c>
      <c r="E12" s="98" t="s">
        <v>5</v>
      </c>
      <c r="F12" s="99">
        <v>2.4</v>
      </c>
      <c r="G12" s="100">
        <v>41367</v>
      </c>
      <c r="H12" s="101">
        <v>34115901</v>
      </c>
      <c r="I12" s="102" t="s">
        <v>13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</row>
    <row r="13" spans="1:148" s="74" customFormat="1" ht="13.5" customHeight="1">
      <c r="A13" s="89" t="s">
        <v>22</v>
      </c>
      <c r="B13" s="83">
        <v>7</v>
      </c>
      <c r="C13" s="77" t="s">
        <v>28</v>
      </c>
      <c r="D13" s="78" t="s">
        <v>5</v>
      </c>
      <c r="E13" s="78" t="s">
        <v>5</v>
      </c>
      <c r="F13" s="79">
        <v>0.013</v>
      </c>
      <c r="G13" s="80">
        <v>41345</v>
      </c>
      <c r="H13" s="87">
        <v>34129863</v>
      </c>
      <c r="I13" s="88" t="s">
        <v>23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</row>
    <row r="14" spans="1:148" s="120" customFormat="1" ht="13.5" customHeight="1">
      <c r="A14" s="112" t="s">
        <v>30</v>
      </c>
      <c r="B14" s="113">
        <v>8</v>
      </c>
      <c r="C14" s="114" t="s">
        <v>29</v>
      </c>
      <c r="D14" s="115" t="s">
        <v>5</v>
      </c>
      <c r="E14" s="115" t="s">
        <v>5</v>
      </c>
      <c r="F14" s="116">
        <v>0.61</v>
      </c>
      <c r="G14" s="117">
        <v>41369</v>
      </c>
      <c r="H14" s="118">
        <v>35701986</v>
      </c>
      <c r="I14" s="119" t="s">
        <v>36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</row>
    <row r="15" spans="1:148" s="148" customFormat="1" ht="13.5" customHeight="1">
      <c r="A15" s="140" t="s">
        <v>32</v>
      </c>
      <c r="B15" s="141">
        <v>9</v>
      </c>
      <c r="C15" s="142" t="s">
        <v>31</v>
      </c>
      <c r="D15" s="143" t="s">
        <v>5</v>
      </c>
      <c r="E15" s="143" t="s">
        <v>5</v>
      </c>
      <c r="F15" s="144">
        <v>0.249</v>
      </c>
      <c r="G15" s="145">
        <v>41404</v>
      </c>
      <c r="H15" s="146">
        <v>44011938</v>
      </c>
      <c r="I15" s="147" t="s">
        <v>33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</row>
    <row r="16" spans="1:148" s="130" customFormat="1" ht="13.5" customHeight="1">
      <c r="A16" s="131" t="s">
        <v>16</v>
      </c>
      <c r="B16" s="132">
        <v>10</v>
      </c>
      <c r="C16" s="133" t="s">
        <v>34</v>
      </c>
      <c r="D16" s="134" t="s">
        <v>5</v>
      </c>
      <c r="E16" s="134" t="s">
        <v>5</v>
      </c>
      <c r="F16" s="135">
        <v>6.18</v>
      </c>
      <c r="G16" s="136">
        <v>41411</v>
      </c>
      <c r="H16" s="137">
        <v>35832517</v>
      </c>
      <c r="I16" s="138" t="s">
        <v>17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</row>
    <row r="17" spans="1:148" s="103" customFormat="1" ht="13.5" customHeight="1">
      <c r="A17" s="95" t="s">
        <v>7</v>
      </c>
      <c r="B17" s="104">
        <v>11</v>
      </c>
      <c r="C17" s="97" t="s">
        <v>8</v>
      </c>
      <c r="D17" s="98" t="s">
        <v>5</v>
      </c>
      <c r="E17" s="98" t="s">
        <v>5</v>
      </c>
      <c r="F17" s="99">
        <v>2.54</v>
      </c>
      <c r="G17" s="100">
        <v>41404</v>
      </c>
      <c r="H17" s="101">
        <v>34115901</v>
      </c>
      <c r="I17" s="102" t="s">
        <v>13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</row>
    <row r="18" spans="1:148" s="103" customFormat="1" ht="13.5" customHeight="1">
      <c r="A18" s="95" t="s">
        <v>7</v>
      </c>
      <c r="B18" s="96">
        <v>12</v>
      </c>
      <c r="C18" s="97" t="s">
        <v>8</v>
      </c>
      <c r="D18" s="98" t="s">
        <v>5</v>
      </c>
      <c r="E18" s="98" t="s">
        <v>5</v>
      </c>
      <c r="F18" s="99">
        <v>2.8</v>
      </c>
      <c r="G18" s="100">
        <v>41404</v>
      </c>
      <c r="H18" s="101">
        <v>34115901</v>
      </c>
      <c r="I18" s="102" t="s">
        <v>13</v>
      </c>
      <c r="J18" s="52"/>
      <c r="K18" s="52"/>
      <c r="L18" s="9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</row>
    <row r="19" spans="1:148" s="74" customFormat="1" ht="13.5" customHeight="1">
      <c r="A19" s="90" t="s">
        <v>19</v>
      </c>
      <c r="B19" s="83">
        <v>13</v>
      </c>
      <c r="C19" s="84" t="s">
        <v>24</v>
      </c>
      <c r="D19" s="85" t="s">
        <v>60</v>
      </c>
      <c r="E19" s="85" t="s">
        <v>11</v>
      </c>
      <c r="F19" s="79">
        <v>0.68</v>
      </c>
      <c r="G19" s="80">
        <v>41410</v>
      </c>
      <c r="H19" s="87">
        <v>31365213</v>
      </c>
      <c r="I19" s="88" t="s">
        <v>20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</row>
    <row r="20" spans="1:148" s="74" customFormat="1" ht="13.5" customHeight="1">
      <c r="A20" s="90" t="s">
        <v>57</v>
      </c>
      <c r="B20" s="76">
        <v>14</v>
      </c>
      <c r="C20" s="84" t="s">
        <v>25</v>
      </c>
      <c r="D20" s="85" t="s">
        <v>60</v>
      </c>
      <c r="E20" s="85" t="s">
        <v>26</v>
      </c>
      <c r="F20" s="79">
        <v>1.289</v>
      </c>
      <c r="G20" s="80">
        <v>41410</v>
      </c>
      <c r="H20" s="87">
        <v>31365213</v>
      </c>
      <c r="I20" s="88" t="s">
        <v>20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</row>
    <row r="21" spans="1:148" s="74" customFormat="1" ht="13.5" customHeight="1">
      <c r="A21" s="90" t="s">
        <v>58</v>
      </c>
      <c r="B21" s="83">
        <v>15</v>
      </c>
      <c r="C21" s="84" t="s">
        <v>35</v>
      </c>
      <c r="D21" s="85" t="s">
        <v>5</v>
      </c>
      <c r="E21" s="85" t="s">
        <v>5</v>
      </c>
      <c r="F21" s="79">
        <v>0.295</v>
      </c>
      <c r="G21" s="80">
        <v>41410</v>
      </c>
      <c r="H21" s="87">
        <v>31365213</v>
      </c>
      <c r="I21" s="88" t="s">
        <v>20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</row>
    <row r="22" spans="1:148" s="103" customFormat="1" ht="13.5" customHeight="1">
      <c r="A22" s="105" t="s">
        <v>7</v>
      </c>
      <c r="B22" s="96">
        <v>16</v>
      </c>
      <c r="C22" s="106" t="s">
        <v>8</v>
      </c>
      <c r="D22" s="107" t="s">
        <v>5</v>
      </c>
      <c r="E22" s="107" t="s">
        <v>5</v>
      </c>
      <c r="F22" s="108">
        <v>2.24</v>
      </c>
      <c r="G22" s="109">
        <v>41429</v>
      </c>
      <c r="H22" s="110">
        <v>34115901</v>
      </c>
      <c r="I22" s="111" t="s">
        <v>13</v>
      </c>
      <c r="J22" s="52"/>
      <c r="K22" s="9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</row>
    <row r="23" spans="1:148" s="120" customFormat="1" ht="13.5" customHeight="1">
      <c r="A23" s="112" t="s">
        <v>30</v>
      </c>
      <c r="B23" s="121">
        <v>17</v>
      </c>
      <c r="C23" s="114" t="s">
        <v>29</v>
      </c>
      <c r="D23" s="115" t="s">
        <v>5</v>
      </c>
      <c r="E23" s="115" t="s">
        <v>5</v>
      </c>
      <c r="F23" s="116">
        <v>0.08</v>
      </c>
      <c r="G23" s="117">
        <v>41429</v>
      </c>
      <c r="H23" s="118">
        <v>35701986</v>
      </c>
      <c r="I23" s="119" t="s">
        <v>36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</row>
    <row r="24" spans="1:148" s="148" customFormat="1" ht="13.5" customHeight="1">
      <c r="A24" s="140" t="s">
        <v>32</v>
      </c>
      <c r="B24" s="149">
        <v>18</v>
      </c>
      <c r="C24" s="142" t="s">
        <v>31</v>
      </c>
      <c r="D24" s="143" t="s">
        <v>5</v>
      </c>
      <c r="E24" s="143" t="s">
        <v>5</v>
      </c>
      <c r="F24" s="144">
        <v>0.09</v>
      </c>
      <c r="G24" s="150">
        <v>41429</v>
      </c>
      <c r="H24" s="146">
        <v>44011938</v>
      </c>
      <c r="I24" s="147" t="s">
        <v>33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</row>
    <row r="25" spans="1:148" s="120" customFormat="1" ht="13.5" customHeight="1">
      <c r="A25" s="112" t="s">
        <v>30</v>
      </c>
      <c r="B25" s="121">
        <v>19</v>
      </c>
      <c r="C25" s="114" t="s">
        <v>29</v>
      </c>
      <c r="D25" s="115" t="s">
        <v>5</v>
      </c>
      <c r="E25" s="115" t="s">
        <v>5</v>
      </c>
      <c r="F25" s="116">
        <v>0.08</v>
      </c>
      <c r="G25" s="117">
        <v>41456</v>
      </c>
      <c r="H25" s="118">
        <v>35701986</v>
      </c>
      <c r="I25" s="119" t="s">
        <v>36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</row>
    <row r="26" spans="1:148" s="120" customFormat="1" ht="13.5" customHeight="1">
      <c r="A26" s="112" t="s">
        <v>30</v>
      </c>
      <c r="B26" s="113">
        <v>20</v>
      </c>
      <c r="C26" s="114" t="s">
        <v>29</v>
      </c>
      <c r="D26" s="115" t="s">
        <v>5</v>
      </c>
      <c r="E26" s="115" t="s">
        <v>5</v>
      </c>
      <c r="F26" s="116">
        <v>0.24</v>
      </c>
      <c r="G26" s="117">
        <v>41457</v>
      </c>
      <c r="H26" s="118">
        <v>35701986</v>
      </c>
      <c r="I26" s="119" t="s">
        <v>36</v>
      </c>
      <c r="J26" s="52"/>
      <c r="K26" s="52"/>
      <c r="L26" s="9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</row>
    <row r="27" spans="1:148" s="148" customFormat="1" ht="13.5" customHeight="1">
      <c r="A27" s="140" t="s">
        <v>32</v>
      </c>
      <c r="B27" s="141">
        <v>21</v>
      </c>
      <c r="C27" s="142" t="s">
        <v>31</v>
      </c>
      <c r="D27" s="143" t="s">
        <v>5</v>
      </c>
      <c r="E27" s="143" t="s">
        <v>5</v>
      </c>
      <c r="F27" s="144">
        <v>0.047</v>
      </c>
      <c r="G27" s="150">
        <v>41458</v>
      </c>
      <c r="H27" s="146">
        <v>44011938</v>
      </c>
      <c r="I27" s="147" t="s">
        <v>33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</row>
    <row r="28" spans="1:148" s="103" customFormat="1" ht="13.5" customHeight="1">
      <c r="A28" s="105" t="s">
        <v>7</v>
      </c>
      <c r="B28" s="96">
        <v>22</v>
      </c>
      <c r="C28" s="106" t="s">
        <v>8</v>
      </c>
      <c r="D28" s="107" t="s">
        <v>5</v>
      </c>
      <c r="E28" s="107" t="s">
        <v>5</v>
      </c>
      <c r="F28" s="108">
        <v>2.38</v>
      </c>
      <c r="G28" s="109">
        <v>41451</v>
      </c>
      <c r="H28" s="110">
        <v>34115901</v>
      </c>
      <c r="I28" s="111" t="s">
        <v>13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</row>
    <row r="29" spans="1:148" s="74" customFormat="1" ht="13.5" customHeight="1">
      <c r="A29" s="75" t="s">
        <v>37</v>
      </c>
      <c r="B29" s="83">
        <v>23</v>
      </c>
      <c r="C29" s="84" t="s">
        <v>38</v>
      </c>
      <c r="D29" s="85" t="s">
        <v>5</v>
      </c>
      <c r="E29" s="85" t="s">
        <v>5</v>
      </c>
      <c r="F29" s="79">
        <v>1.42</v>
      </c>
      <c r="G29" s="86">
        <v>41471</v>
      </c>
      <c r="H29" s="87">
        <v>31412106</v>
      </c>
      <c r="I29" s="88" t="s">
        <v>39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</row>
    <row r="30" spans="1:148" s="74" customFormat="1" ht="13.5" customHeight="1">
      <c r="A30" s="75" t="s">
        <v>37</v>
      </c>
      <c r="B30" s="76">
        <v>24</v>
      </c>
      <c r="C30" s="84" t="s">
        <v>38</v>
      </c>
      <c r="D30" s="85" t="s">
        <v>5</v>
      </c>
      <c r="E30" s="85" t="s">
        <v>5</v>
      </c>
      <c r="F30" s="79">
        <v>1.16</v>
      </c>
      <c r="G30" s="86">
        <v>41465</v>
      </c>
      <c r="H30" s="87">
        <v>31412106</v>
      </c>
      <c r="I30" s="88" t="s">
        <v>39</v>
      </c>
      <c r="J30" s="52"/>
      <c r="K30" s="52"/>
      <c r="L30" s="9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</row>
    <row r="31" spans="1:148" s="91" customFormat="1" ht="13.5" customHeight="1">
      <c r="A31" s="131" t="s">
        <v>16</v>
      </c>
      <c r="B31" s="139">
        <v>25</v>
      </c>
      <c r="C31" s="133" t="s">
        <v>34</v>
      </c>
      <c r="D31" s="134" t="s">
        <v>5</v>
      </c>
      <c r="E31" s="134" t="s">
        <v>5</v>
      </c>
      <c r="F31" s="135">
        <v>2.42</v>
      </c>
      <c r="G31" s="136">
        <v>41463</v>
      </c>
      <c r="H31" s="137">
        <v>46717269</v>
      </c>
      <c r="I31" s="138" t="s">
        <v>40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</row>
    <row r="32" spans="1:148" s="103" customFormat="1" ht="13.5" customHeight="1">
      <c r="A32" s="105" t="s">
        <v>7</v>
      </c>
      <c r="B32" s="96">
        <v>26</v>
      </c>
      <c r="C32" s="106" t="s">
        <v>8</v>
      </c>
      <c r="D32" s="107" t="s">
        <v>5</v>
      </c>
      <c r="E32" s="107" t="s">
        <v>5</v>
      </c>
      <c r="F32" s="108">
        <v>1.98</v>
      </c>
      <c r="G32" s="109">
        <v>41463</v>
      </c>
      <c r="H32" s="110">
        <v>34115901</v>
      </c>
      <c r="I32" s="111" t="s">
        <v>13</v>
      </c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</row>
    <row r="33" spans="1:148" s="120" customFormat="1" ht="13.5" customHeight="1">
      <c r="A33" s="112" t="s">
        <v>30</v>
      </c>
      <c r="B33" s="121">
        <v>27</v>
      </c>
      <c r="C33" s="114" t="s">
        <v>29</v>
      </c>
      <c r="D33" s="115" t="s">
        <v>5</v>
      </c>
      <c r="E33" s="115" t="s">
        <v>5</v>
      </c>
      <c r="F33" s="116">
        <v>0.11</v>
      </c>
      <c r="G33" s="117">
        <v>41472</v>
      </c>
      <c r="H33" s="118">
        <v>35701986</v>
      </c>
      <c r="I33" s="119" t="s">
        <v>36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</row>
    <row r="34" spans="1:148" s="148" customFormat="1" ht="13.5" customHeight="1">
      <c r="A34" s="140" t="s">
        <v>32</v>
      </c>
      <c r="B34" s="149">
        <v>28</v>
      </c>
      <c r="C34" s="142" t="s">
        <v>31</v>
      </c>
      <c r="D34" s="143" t="s">
        <v>5</v>
      </c>
      <c r="E34" s="143" t="s">
        <v>5</v>
      </c>
      <c r="F34" s="144">
        <v>0.09</v>
      </c>
      <c r="G34" s="150">
        <v>41472</v>
      </c>
      <c r="H34" s="146">
        <v>35178396</v>
      </c>
      <c r="I34" s="147" t="s">
        <v>41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</row>
    <row r="35" spans="1:148" s="148" customFormat="1" ht="13.5" customHeight="1">
      <c r="A35" s="140" t="s">
        <v>32</v>
      </c>
      <c r="B35" s="141">
        <v>29</v>
      </c>
      <c r="C35" s="142" t="s">
        <v>31</v>
      </c>
      <c r="D35" s="143" t="s">
        <v>5</v>
      </c>
      <c r="E35" s="143" t="s">
        <v>5</v>
      </c>
      <c r="F35" s="144">
        <v>0.09</v>
      </c>
      <c r="G35" s="150">
        <v>41487</v>
      </c>
      <c r="H35" s="146">
        <v>35178396</v>
      </c>
      <c r="I35" s="147" t="s">
        <v>41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</row>
    <row r="36" spans="1:148" s="120" customFormat="1" ht="13.5" customHeight="1">
      <c r="A36" s="112" t="s">
        <v>30</v>
      </c>
      <c r="B36" s="113">
        <v>30</v>
      </c>
      <c r="C36" s="114" t="s">
        <v>29</v>
      </c>
      <c r="D36" s="115" t="s">
        <v>5</v>
      </c>
      <c r="E36" s="115" t="s">
        <v>5</v>
      </c>
      <c r="F36" s="116">
        <v>0.17</v>
      </c>
      <c r="G36" s="117">
        <v>41487</v>
      </c>
      <c r="H36" s="118">
        <v>35701986</v>
      </c>
      <c r="I36" s="119" t="s">
        <v>36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</row>
    <row r="37" spans="1:148" s="91" customFormat="1" ht="13.5" customHeight="1">
      <c r="A37" s="34" t="s">
        <v>16</v>
      </c>
      <c r="B37" s="26">
        <v>31</v>
      </c>
      <c r="C37" s="35" t="s">
        <v>34</v>
      </c>
      <c r="D37" s="36" t="s">
        <v>5</v>
      </c>
      <c r="E37" s="36" t="s">
        <v>5</v>
      </c>
      <c r="F37" s="37">
        <v>3.7</v>
      </c>
      <c r="G37" s="38">
        <v>41487</v>
      </c>
      <c r="H37" s="39">
        <v>46717269</v>
      </c>
      <c r="I37" s="40" t="s">
        <v>40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</row>
    <row r="38" spans="1:148" s="148" customFormat="1" ht="13.5" customHeight="1">
      <c r="A38" s="140" t="s">
        <v>32</v>
      </c>
      <c r="B38" s="141">
        <v>32</v>
      </c>
      <c r="C38" s="142" t="s">
        <v>31</v>
      </c>
      <c r="D38" s="143" t="s">
        <v>5</v>
      </c>
      <c r="E38" s="143" t="s">
        <v>5</v>
      </c>
      <c r="F38" s="144">
        <v>0.09</v>
      </c>
      <c r="G38" s="150">
        <v>41464</v>
      </c>
      <c r="H38" s="146">
        <v>35178396</v>
      </c>
      <c r="I38" s="147" t="s">
        <v>41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</row>
    <row r="39" spans="1:148" s="148" customFormat="1" ht="13.5" customHeight="1">
      <c r="A39" s="140" t="s">
        <v>32</v>
      </c>
      <c r="B39" s="149">
        <v>33</v>
      </c>
      <c r="C39" s="142" t="s">
        <v>31</v>
      </c>
      <c r="D39" s="143" t="s">
        <v>5</v>
      </c>
      <c r="E39" s="143" t="s">
        <v>5</v>
      </c>
      <c r="F39" s="144">
        <v>0.13</v>
      </c>
      <c r="G39" s="150">
        <v>41491</v>
      </c>
      <c r="H39" s="146">
        <v>44011938</v>
      </c>
      <c r="I39" s="147" t="s">
        <v>33</v>
      </c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</row>
    <row r="40" spans="1:148" s="74" customFormat="1" ht="13.5" customHeight="1">
      <c r="A40" s="89" t="s">
        <v>22</v>
      </c>
      <c r="B40" s="76">
        <v>34</v>
      </c>
      <c r="C40" s="77" t="s">
        <v>28</v>
      </c>
      <c r="D40" s="78" t="s">
        <v>5</v>
      </c>
      <c r="E40" s="78" t="s">
        <v>5</v>
      </c>
      <c r="F40" s="79">
        <v>0.045</v>
      </c>
      <c r="G40" s="80">
        <v>41500</v>
      </c>
      <c r="H40" s="87">
        <v>34129863</v>
      </c>
      <c r="I40" s="88" t="s">
        <v>23</v>
      </c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</row>
    <row r="41" spans="1:148" s="148" customFormat="1" ht="13.5" customHeight="1">
      <c r="A41" s="140" t="s">
        <v>32</v>
      </c>
      <c r="B41" s="149">
        <v>35</v>
      </c>
      <c r="C41" s="142" t="s">
        <v>31</v>
      </c>
      <c r="D41" s="143" t="s">
        <v>5</v>
      </c>
      <c r="E41" s="143" t="s">
        <v>5</v>
      </c>
      <c r="F41" s="144">
        <v>0.075</v>
      </c>
      <c r="G41" s="150">
        <v>41500</v>
      </c>
      <c r="H41" s="146">
        <v>35178396</v>
      </c>
      <c r="I41" s="147" t="s">
        <v>41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</row>
    <row r="42" spans="1:148" s="120" customFormat="1" ht="13.5" customHeight="1">
      <c r="A42" s="112" t="s">
        <v>30</v>
      </c>
      <c r="B42" s="113">
        <v>36</v>
      </c>
      <c r="C42" s="114" t="s">
        <v>29</v>
      </c>
      <c r="D42" s="115" t="s">
        <v>5</v>
      </c>
      <c r="E42" s="115" t="s">
        <v>5</v>
      </c>
      <c r="F42" s="116">
        <v>0.3</v>
      </c>
      <c r="G42" s="117">
        <v>41507</v>
      </c>
      <c r="H42" s="118">
        <v>35701986</v>
      </c>
      <c r="I42" s="119" t="s">
        <v>36</v>
      </c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</row>
    <row r="43" spans="1:148" s="130" customFormat="1" ht="13.5" customHeight="1">
      <c r="A43" s="131" t="s">
        <v>16</v>
      </c>
      <c r="B43" s="132">
        <v>37</v>
      </c>
      <c r="C43" s="133" t="s">
        <v>34</v>
      </c>
      <c r="D43" s="134" t="s">
        <v>5</v>
      </c>
      <c r="E43" s="134" t="s">
        <v>5</v>
      </c>
      <c r="F43" s="135">
        <v>2.4</v>
      </c>
      <c r="G43" s="136">
        <v>41509</v>
      </c>
      <c r="H43" s="137">
        <v>46717269</v>
      </c>
      <c r="I43" s="138" t="s">
        <v>40</v>
      </c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</row>
    <row r="44" spans="1:148" s="148" customFormat="1" ht="13.5" customHeight="1">
      <c r="A44" s="140" t="s">
        <v>32</v>
      </c>
      <c r="B44" s="149">
        <v>38</v>
      </c>
      <c r="C44" s="142" t="s">
        <v>31</v>
      </c>
      <c r="D44" s="143" t="s">
        <v>5</v>
      </c>
      <c r="E44" s="143" t="s">
        <v>5</v>
      </c>
      <c r="F44" s="144">
        <v>0.06</v>
      </c>
      <c r="G44" s="150">
        <v>41514</v>
      </c>
      <c r="H44" s="146">
        <v>35178396</v>
      </c>
      <c r="I44" s="147" t="s">
        <v>41</v>
      </c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</row>
    <row r="45" spans="1:148" s="148" customFormat="1" ht="13.5" customHeight="1">
      <c r="A45" s="140" t="s">
        <v>32</v>
      </c>
      <c r="B45" s="149">
        <v>39</v>
      </c>
      <c r="C45" s="142" t="s">
        <v>31</v>
      </c>
      <c r="D45" s="143" t="s">
        <v>5</v>
      </c>
      <c r="E45" s="143" t="s">
        <v>5</v>
      </c>
      <c r="F45" s="144">
        <v>0.055</v>
      </c>
      <c r="G45" s="150">
        <v>41519</v>
      </c>
      <c r="H45" s="146">
        <v>35178396</v>
      </c>
      <c r="I45" s="147" t="s">
        <v>41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</row>
    <row r="46" spans="1:148" s="120" customFormat="1" ht="13.5" customHeight="1">
      <c r="A46" s="112" t="s">
        <v>30</v>
      </c>
      <c r="B46" s="113">
        <v>40</v>
      </c>
      <c r="C46" s="114" t="s">
        <v>29</v>
      </c>
      <c r="D46" s="115" t="s">
        <v>5</v>
      </c>
      <c r="E46" s="115" t="s">
        <v>5</v>
      </c>
      <c r="F46" s="116">
        <v>0.12</v>
      </c>
      <c r="G46" s="117">
        <v>41521</v>
      </c>
      <c r="H46" s="118">
        <v>35701986</v>
      </c>
      <c r="I46" s="119" t="s">
        <v>36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</row>
    <row r="47" spans="1:148" s="103" customFormat="1" ht="13.5" customHeight="1">
      <c r="A47" s="95" t="s">
        <v>7</v>
      </c>
      <c r="B47" s="96">
        <v>41</v>
      </c>
      <c r="C47" s="106" t="s">
        <v>45</v>
      </c>
      <c r="D47" s="107" t="s">
        <v>5</v>
      </c>
      <c r="E47" s="107" t="s">
        <v>5</v>
      </c>
      <c r="F47" s="99">
        <v>2.64</v>
      </c>
      <c r="G47" s="109">
        <v>41492</v>
      </c>
      <c r="H47" s="110">
        <v>34115901</v>
      </c>
      <c r="I47" s="111" t="s">
        <v>13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</row>
    <row r="48" spans="1:148" s="103" customFormat="1" ht="13.5" customHeight="1">
      <c r="A48" s="105" t="s">
        <v>7</v>
      </c>
      <c r="B48" s="96">
        <v>42</v>
      </c>
      <c r="C48" s="106" t="s">
        <v>8</v>
      </c>
      <c r="D48" s="107" t="s">
        <v>5</v>
      </c>
      <c r="E48" s="107" t="s">
        <v>5</v>
      </c>
      <c r="F48" s="108">
        <v>2.78</v>
      </c>
      <c r="G48" s="109">
        <v>41523</v>
      </c>
      <c r="H48" s="110">
        <v>34115901</v>
      </c>
      <c r="I48" s="111" t="s">
        <v>13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</row>
    <row r="49" spans="1:148" s="130" customFormat="1" ht="13.5" customHeight="1">
      <c r="A49" s="131" t="s">
        <v>16</v>
      </c>
      <c r="B49" s="132">
        <v>43</v>
      </c>
      <c r="C49" s="133" t="s">
        <v>34</v>
      </c>
      <c r="D49" s="134" t="s">
        <v>5</v>
      </c>
      <c r="E49" s="134" t="s">
        <v>5</v>
      </c>
      <c r="F49" s="135">
        <v>4.42</v>
      </c>
      <c r="G49" s="136">
        <v>41547</v>
      </c>
      <c r="H49" s="137">
        <v>46717269</v>
      </c>
      <c r="I49" s="138" t="s">
        <v>40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</row>
    <row r="50" spans="1:148" s="130" customFormat="1" ht="13.5" customHeight="1">
      <c r="A50" s="131" t="s">
        <v>16</v>
      </c>
      <c r="B50" s="132">
        <v>44</v>
      </c>
      <c r="C50" s="133" t="s">
        <v>34</v>
      </c>
      <c r="D50" s="134" t="s">
        <v>5</v>
      </c>
      <c r="E50" s="134" t="s">
        <v>5</v>
      </c>
      <c r="F50" s="135">
        <v>6.5</v>
      </c>
      <c r="G50" s="136">
        <v>41562</v>
      </c>
      <c r="H50" s="137">
        <v>46717269</v>
      </c>
      <c r="I50" s="138" t="s">
        <v>40</v>
      </c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</row>
    <row r="51" spans="1:148" s="120" customFormat="1" ht="13.5" customHeight="1">
      <c r="A51" s="112" t="s">
        <v>30</v>
      </c>
      <c r="B51" s="113">
        <v>45</v>
      </c>
      <c r="C51" s="114" t="s">
        <v>29</v>
      </c>
      <c r="D51" s="115" t="s">
        <v>5</v>
      </c>
      <c r="E51" s="115" t="s">
        <v>5</v>
      </c>
      <c r="F51" s="116">
        <v>0.13</v>
      </c>
      <c r="G51" s="117">
        <v>41569</v>
      </c>
      <c r="H51" s="118">
        <v>35701986</v>
      </c>
      <c r="I51" s="119" t="s">
        <v>36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</row>
    <row r="52" spans="1:148" s="103" customFormat="1" ht="13.5" customHeight="1">
      <c r="A52" s="105" t="s">
        <v>7</v>
      </c>
      <c r="B52" s="96">
        <v>46</v>
      </c>
      <c r="C52" s="106" t="s">
        <v>8</v>
      </c>
      <c r="D52" s="107" t="s">
        <v>5</v>
      </c>
      <c r="E52" s="107" t="s">
        <v>5</v>
      </c>
      <c r="F52" s="108">
        <v>2</v>
      </c>
      <c r="G52" s="109">
        <v>41569</v>
      </c>
      <c r="H52" s="110">
        <v>34115901</v>
      </c>
      <c r="I52" s="111" t="s">
        <v>13</v>
      </c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</row>
    <row r="53" spans="1:148" s="148" customFormat="1" ht="13.5" customHeight="1">
      <c r="A53" s="140" t="s">
        <v>32</v>
      </c>
      <c r="B53" s="149">
        <v>47</v>
      </c>
      <c r="C53" s="142" t="s">
        <v>31</v>
      </c>
      <c r="D53" s="143" t="s">
        <v>5</v>
      </c>
      <c r="E53" s="143" t="s">
        <v>5</v>
      </c>
      <c r="F53" s="144">
        <v>0.142</v>
      </c>
      <c r="G53" s="150">
        <v>41578</v>
      </c>
      <c r="H53" s="146">
        <v>35178396</v>
      </c>
      <c r="I53" s="147" t="s">
        <v>41</v>
      </c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</row>
    <row r="54" spans="1:148" s="130" customFormat="1" ht="13.5" customHeight="1">
      <c r="A54" s="131" t="s">
        <v>16</v>
      </c>
      <c r="B54" s="132">
        <v>48</v>
      </c>
      <c r="C54" s="133" t="s">
        <v>34</v>
      </c>
      <c r="D54" s="134" t="s">
        <v>5</v>
      </c>
      <c r="E54" s="134" t="s">
        <v>5</v>
      </c>
      <c r="F54" s="135">
        <v>2.66</v>
      </c>
      <c r="G54" s="136">
        <v>41591</v>
      </c>
      <c r="H54" s="137">
        <v>46717269</v>
      </c>
      <c r="I54" s="138" t="s">
        <v>40</v>
      </c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</row>
    <row r="55" spans="1:148" s="74" customFormat="1" ht="13.5" customHeight="1">
      <c r="A55" s="90" t="s">
        <v>19</v>
      </c>
      <c r="B55" s="76">
        <v>49</v>
      </c>
      <c r="C55" s="84" t="s">
        <v>24</v>
      </c>
      <c r="D55" s="85" t="s">
        <v>60</v>
      </c>
      <c r="E55" s="85" t="s">
        <v>11</v>
      </c>
      <c r="F55" s="79">
        <v>0.77</v>
      </c>
      <c r="G55" s="86">
        <v>41591</v>
      </c>
      <c r="H55" s="87">
        <v>31365213</v>
      </c>
      <c r="I55" s="88" t="s">
        <v>20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</row>
    <row r="56" spans="1:148" s="74" customFormat="1" ht="13.5" customHeight="1">
      <c r="A56" s="90" t="s">
        <v>6</v>
      </c>
      <c r="B56" s="76">
        <v>50</v>
      </c>
      <c r="C56" s="84" t="s">
        <v>25</v>
      </c>
      <c r="D56" s="85" t="s">
        <v>60</v>
      </c>
      <c r="E56" s="85" t="s">
        <v>53</v>
      </c>
      <c r="F56" s="79">
        <v>1.16</v>
      </c>
      <c r="G56" s="86">
        <v>41591</v>
      </c>
      <c r="H56" s="87">
        <v>31365213</v>
      </c>
      <c r="I56" s="88" t="s">
        <v>20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</row>
    <row r="57" spans="1:148" s="103" customFormat="1" ht="13.5" customHeight="1">
      <c r="A57" s="105" t="s">
        <v>7</v>
      </c>
      <c r="B57" s="96">
        <v>51</v>
      </c>
      <c r="C57" s="106" t="s">
        <v>8</v>
      </c>
      <c r="D57" s="107" t="s">
        <v>5</v>
      </c>
      <c r="E57" s="107" t="s">
        <v>5</v>
      </c>
      <c r="F57" s="108">
        <v>2.04</v>
      </c>
      <c r="G57" s="109">
        <v>41584</v>
      </c>
      <c r="H57" s="110">
        <v>34115901</v>
      </c>
      <c r="I57" s="111" t="s">
        <v>13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</row>
    <row r="58" spans="1:148" s="120" customFormat="1" ht="13.5" customHeight="1">
      <c r="A58" s="112" t="s">
        <v>30</v>
      </c>
      <c r="B58" s="113">
        <v>52</v>
      </c>
      <c r="C58" s="114" t="s">
        <v>29</v>
      </c>
      <c r="D58" s="115" t="s">
        <v>5</v>
      </c>
      <c r="E58" s="115" t="s">
        <v>5</v>
      </c>
      <c r="F58" s="116">
        <v>0.15</v>
      </c>
      <c r="G58" s="117">
        <v>41598</v>
      </c>
      <c r="H58" s="118">
        <v>35701986</v>
      </c>
      <c r="I58" s="119" t="s">
        <v>36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</row>
    <row r="59" spans="1:148" s="148" customFormat="1" ht="13.5" customHeight="1">
      <c r="A59" s="140" t="s">
        <v>32</v>
      </c>
      <c r="B59" s="149">
        <v>53</v>
      </c>
      <c r="C59" s="142" t="s">
        <v>31</v>
      </c>
      <c r="D59" s="143" t="s">
        <v>5</v>
      </c>
      <c r="E59" s="143" t="s">
        <v>5</v>
      </c>
      <c r="F59" s="144">
        <v>0.117</v>
      </c>
      <c r="G59" s="150">
        <v>41598</v>
      </c>
      <c r="H59" s="146">
        <v>35178396</v>
      </c>
      <c r="I59" s="147" t="s">
        <v>41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</row>
    <row r="60" spans="1:148" s="120" customFormat="1" ht="13.5" customHeight="1">
      <c r="A60" s="112" t="s">
        <v>30</v>
      </c>
      <c r="B60" s="113">
        <v>54</v>
      </c>
      <c r="C60" s="114" t="s">
        <v>29</v>
      </c>
      <c r="D60" s="115" t="s">
        <v>5</v>
      </c>
      <c r="E60" s="115" t="s">
        <v>5</v>
      </c>
      <c r="F60" s="116">
        <v>0.12</v>
      </c>
      <c r="G60" s="117">
        <v>41599</v>
      </c>
      <c r="H60" s="118">
        <v>35701986</v>
      </c>
      <c r="I60" s="119" t="s">
        <v>36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</row>
    <row r="61" spans="1:148" s="74" customFormat="1" ht="13.5" customHeight="1">
      <c r="A61" s="90" t="s">
        <v>19</v>
      </c>
      <c r="B61" s="76">
        <v>55</v>
      </c>
      <c r="C61" s="84" t="s">
        <v>24</v>
      </c>
      <c r="D61" s="85" t="s">
        <v>5</v>
      </c>
      <c r="E61" s="85" t="s">
        <v>11</v>
      </c>
      <c r="F61" s="79">
        <v>0.035</v>
      </c>
      <c r="G61" s="86">
        <v>41596</v>
      </c>
      <c r="H61" s="87">
        <v>31365213</v>
      </c>
      <c r="I61" s="88" t="s">
        <v>20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</row>
    <row r="62" spans="1:148" s="74" customFormat="1" ht="13.5" customHeight="1">
      <c r="A62" s="90" t="s">
        <v>59</v>
      </c>
      <c r="B62" s="76">
        <v>56</v>
      </c>
      <c r="C62" s="84" t="s">
        <v>25</v>
      </c>
      <c r="D62" s="85" t="s">
        <v>5</v>
      </c>
      <c r="E62" s="85" t="s">
        <v>53</v>
      </c>
      <c r="F62" s="79">
        <v>0.225</v>
      </c>
      <c r="G62" s="86">
        <v>41596</v>
      </c>
      <c r="H62" s="87">
        <v>31365213</v>
      </c>
      <c r="I62" s="88" t="s">
        <v>20</v>
      </c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</row>
    <row r="63" spans="1:148" s="74" customFormat="1" ht="13.5" customHeight="1">
      <c r="A63" s="90" t="s">
        <v>56</v>
      </c>
      <c r="B63" s="76">
        <v>57</v>
      </c>
      <c r="C63" s="84" t="s">
        <v>35</v>
      </c>
      <c r="D63" s="85" t="s">
        <v>5</v>
      </c>
      <c r="E63" s="85" t="s">
        <v>5</v>
      </c>
      <c r="F63" s="79">
        <v>0.745</v>
      </c>
      <c r="G63" s="86">
        <v>41596</v>
      </c>
      <c r="H63" s="87">
        <v>31365213</v>
      </c>
      <c r="I63" s="88" t="s">
        <v>20</v>
      </c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</row>
    <row r="64" spans="1:148" s="74" customFormat="1" ht="13.5" customHeight="1">
      <c r="A64" s="75" t="s">
        <v>55</v>
      </c>
      <c r="B64" s="76">
        <v>58</v>
      </c>
      <c r="C64" s="84" t="s">
        <v>54</v>
      </c>
      <c r="D64" s="85" t="s">
        <v>60</v>
      </c>
      <c r="E64" s="85" t="s">
        <v>61</v>
      </c>
      <c r="F64" s="79">
        <v>0.035</v>
      </c>
      <c r="G64" s="86">
        <v>41596</v>
      </c>
      <c r="H64" s="87">
        <v>31365213</v>
      </c>
      <c r="I64" s="88" t="s">
        <v>20</v>
      </c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</row>
    <row r="65" spans="1:148" s="148" customFormat="1" ht="13.5" customHeight="1">
      <c r="A65" s="140" t="s">
        <v>32</v>
      </c>
      <c r="B65" s="149">
        <v>59</v>
      </c>
      <c r="C65" s="142" t="s">
        <v>31</v>
      </c>
      <c r="D65" s="143" t="s">
        <v>5</v>
      </c>
      <c r="E65" s="143" t="s">
        <v>5</v>
      </c>
      <c r="F65" s="144">
        <v>0.063</v>
      </c>
      <c r="G65" s="150">
        <v>41600</v>
      </c>
      <c r="H65" s="146">
        <v>35178396</v>
      </c>
      <c r="I65" s="147" t="s">
        <v>41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</row>
    <row r="66" spans="1:148" s="148" customFormat="1" ht="13.5" customHeight="1">
      <c r="A66" s="140" t="s">
        <v>32</v>
      </c>
      <c r="B66" s="149">
        <v>60</v>
      </c>
      <c r="C66" s="142" t="s">
        <v>31</v>
      </c>
      <c r="D66" s="143" t="s">
        <v>5</v>
      </c>
      <c r="E66" s="143" t="s">
        <v>5</v>
      </c>
      <c r="F66" s="144">
        <v>0.202</v>
      </c>
      <c r="G66" s="150">
        <v>41614</v>
      </c>
      <c r="H66" s="146">
        <v>35178396</v>
      </c>
      <c r="I66" s="147" t="s">
        <v>41</v>
      </c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</row>
    <row r="67" spans="1:148" s="130" customFormat="1" ht="13.5" customHeight="1">
      <c r="A67" s="131" t="s">
        <v>16</v>
      </c>
      <c r="B67" s="132">
        <v>61</v>
      </c>
      <c r="C67" s="133" t="s">
        <v>34</v>
      </c>
      <c r="D67" s="134" t="s">
        <v>5</v>
      </c>
      <c r="E67" s="134" t="s">
        <v>5</v>
      </c>
      <c r="F67" s="135">
        <v>4.28</v>
      </c>
      <c r="G67" s="136">
        <v>41618</v>
      </c>
      <c r="H67" s="137">
        <v>46717269</v>
      </c>
      <c r="I67" s="138" t="s">
        <v>40</v>
      </c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</row>
    <row r="68" spans="1:148" s="74" customFormat="1" ht="13.5" customHeight="1">
      <c r="A68" s="75" t="s">
        <v>21</v>
      </c>
      <c r="B68" s="76">
        <v>62</v>
      </c>
      <c r="C68" s="84" t="s">
        <v>62</v>
      </c>
      <c r="D68" s="85" t="s">
        <v>5</v>
      </c>
      <c r="E68" s="85" t="s">
        <v>5</v>
      </c>
      <c r="F68" s="79">
        <v>4</v>
      </c>
      <c r="G68" s="86">
        <v>41639</v>
      </c>
      <c r="H68" s="81" t="s">
        <v>64</v>
      </c>
      <c r="I68" s="82" t="s">
        <v>63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</row>
    <row r="69" spans="1:148" s="103" customFormat="1" ht="13.5" customHeight="1">
      <c r="A69" s="105" t="s">
        <v>7</v>
      </c>
      <c r="B69" s="96">
        <v>63</v>
      </c>
      <c r="C69" s="106" t="s">
        <v>8</v>
      </c>
      <c r="D69" s="107" t="s">
        <v>5</v>
      </c>
      <c r="E69" s="107" t="s">
        <v>5</v>
      </c>
      <c r="F69" s="108">
        <v>2.14</v>
      </c>
      <c r="G69" s="109">
        <v>41612</v>
      </c>
      <c r="H69" s="110">
        <v>34115901</v>
      </c>
      <c r="I69" s="111" t="s">
        <v>13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</row>
    <row r="70" spans="1:148" s="103" customFormat="1" ht="13.5" customHeight="1">
      <c r="A70" s="105" t="s">
        <v>7</v>
      </c>
      <c r="B70" s="96">
        <v>64</v>
      </c>
      <c r="C70" s="106" t="s">
        <v>8</v>
      </c>
      <c r="D70" s="107" t="s">
        <v>5</v>
      </c>
      <c r="E70" s="107" t="s">
        <v>5</v>
      </c>
      <c r="F70" s="108">
        <v>2.18</v>
      </c>
      <c r="G70" s="109">
        <v>41621</v>
      </c>
      <c r="H70" s="110">
        <v>34115901</v>
      </c>
      <c r="I70" s="111" t="s">
        <v>13</v>
      </c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</row>
    <row r="71" spans="1:148" s="74" customFormat="1" ht="13.5" customHeight="1">
      <c r="A71" s="75" t="s">
        <v>65</v>
      </c>
      <c r="B71" s="76">
        <v>65</v>
      </c>
      <c r="C71" s="84" t="s">
        <v>62</v>
      </c>
      <c r="D71" s="85" t="s">
        <v>5</v>
      </c>
      <c r="E71" s="85" t="s">
        <v>5</v>
      </c>
      <c r="F71" s="79">
        <v>2.9</v>
      </c>
      <c r="G71" s="86">
        <v>41639</v>
      </c>
      <c r="H71" s="81">
        <v>34715045</v>
      </c>
      <c r="I71" s="82" t="s">
        <v>66</v>
      </c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</row>
    <row r="72" spans="1:148" s="74" customFormat="1" ht="13.5" customHeight="1" thickBot="1">
      <c r="A72" s="112" t="s">
        <v>30</v>
      </c>
      <c r="B72" s="113">
        <v>66</v>
      </c>
      <c r="C72" s="114" t="s">
        <v>29</v>
      </c>
      <c r="D72" s="115" t="s">
        <v>5</v>
      </c>
      <c r="E72" s="115" t="s">
        <v>5</v>
      </c>
      <c r="F72" s="116">
        <v>23.24</v>
      </c>
      <c r="G72" s="117">
        <v>41639</v>
      </c>
      <c r="H72" s="118">
        <v>36434191</v>
      </c>
      <c r="I72" s="119" t="s">
        <v>67</v>
      </c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</row>
    <row r="73" spans="1:12" ht="18.75" customHeight="1" thickBot="1">
      <c r="A73" s="22" t="s">
        <v>27</v>
      </c>
      <c r="B73" s="10"/>
      <c r="C73" s="11"/>
      <c r="D73" s="10"/>
      <c r="E73" s="10"/>
      <c r="F73" s="71">
        <f>SUM(F6:F72)</f>
        <v>119.34200000000003</v>
      </c>
      <c r="G73" s="12"/>
      <c r="H73" s="13"/>
      <c r="I73" s="14"/>
      <c r="L73" s="93"/>
    </row>
    <row r="74" spans="1:12" s="52" customFormat="1" ht="18.75" customHeight="1">
      <c r="A74" s="172"/>
      <c r="B74" s="2"/>
      <c r="C74" s="15"/>
      <c r="D74" s="2"/>
      <c r="E74" s="2"/>
      <c r="F74" s="173"/>
      <c r="G74" s="16"/>
      <c r="H74" s="17"/>
      <c r="I74" s="9"/>
      <c r="L74" s="93"/>
    </row>
    <row r="75" spans="1:12" s="52" customFormat="1" ht="18.75" customHeight="1">
      <c r="A75" s="172"/>
      <c r="B75" s="2"/>
      <c r="C75" s="15"/>
      <c r="D75" s="2"/>
      <c r="E75" s="2"/>
      <c r="F75" s="173"/>
      <c r="G75" s="16"/>
      <c r="H75" s="17"/>
      <c r="I75" s="9"/>
      <c r="L75" s="93"/>
    </row>
    <row r="76" spans="1:12" s="52" customFormat="1" ht="18.75" customHeight="1">
      <c r="A76" s="172"/>
      <c r="B76" s="2"/>
      <c r="C76" s="15"/>
      <c r="D76" s="2"/>
      <c r="E76" s="2"/>
      <c r="F76" s="173"/>
      <c r="G76" s="16"/>
      <c r="H76" s="17"/>
      <c r="I76" s="9"/>
      <c r="L76" s="93"/>
    </row>
    <row r="77" spans="1:12" s="52" customFormat="1" ht="18.75" customHeight="1">
      <c r="A77" s="172"/>
      <c r="B77" s="2"/>
      <c r="C77" s="15"/>
      <c r="D77" s="2"/>
      <c r="E77" s="2"/>
      <c r="F77" s="173"/>
      <c r="G77" s="16"/>
      <c r="H77" s="17"/>
      <c r="I77" s="9"/>
      <c r="L77" s="93"/>
    </row>
    <row r="78" spans="1:12" s="52" customFormat="1" ht="18.75" customHeight="1">
      <c r="A78" s="172"/>
      <c r="B78" s="2"/>
      <c r="C78" s="15"/>
      <c r="D78" s="2"/>
      <c r="E78" s="2"/>
      <c r="F78" s="173"/>
      <c r="G78" s="16"/>
      <c r="H78" s="17"/>
      <c r="I78" s="9"/>
      <c r="L78" s="93"/>
    </row>
    <row r="79" spans="1:12" s="52" customFormat="1" ht="18.75" customHeight="1">
      <c r="A79" s="172"/>
      <c r="B79" s="2"/>
      <c r="C79" s="15"/>
      <c r="D79" s="2"/>
      <c r="E79" s="2"/>
      <c r="F79" s="173"/>
      <c r="G79" s="16"/>
      <c r="H79" s="17"/>
      <c r="I79" s="9"/>
      <c r="L79" s="93"/>
    </row>
    <row r="80" spans="1:9" ht="13.5" thickBot="1">
      <c r="A80" s="9"/>
      <c r="B80" s="2"/>
      <c r="C80" s="15"/>
      <c r="D80" s="2"/>
      <c r="E80" s="2"/>
      <c r="F80" s="24"/>
      <c r="G80" s="16"/>
      <c r="H80" s="17"/>
      <c r="I80" s="9"/>
    </row>
    <row r="81" spans="1:9" ht="19.5" customHeight="1" thickBot="1">
      <c r="A81" s="42" t="s">
        <v>52</v>
      </c>
      <c r="B81" s="43"/>
      <c r="C81" s="44"/>
      <c r="D81" s="43"/>
      <c r="E81" s="43"/>
      <c r="F81" s="65">
        <v>2012</v>
      </c>
      <c r="G81" s="56">
        <v>2013</v>
      </c>
      <c r="H81" s="68" t="s">
        <v>46</v>
      </c>
      <c r="I81" s="63" t="s">
        <v>47</v>
      </c>
    </row>
    <row r="82" spans="1:9" ht="19.5" customHeight="1">
      <c r="A82" s="45" t="s">
        <v>37</v>
      </c>
      <c r="B82" s="41"/>
      <c r="C82" s="50">
        <v>160103</v>
      </c>
      <c r="D82" s="46" t="s">
        <v>5</v>
      </c>
      <c r="E82" s="46" t="s">
        <v>5</v>
      </c>
      <c r="F82" s="66">
        <v>0</v>
      </c>
      <c r="G82" s="55">
        <f>SUM(F29,F30)</f>
        <v>2.58</v>
      </c>
      <c r="H82" s="69">
        <f>G82-F82</f>
        <v>2.58</v>
      </c>
      <c r="I82" s="64" t="s">
        <v>48</v>
      </c>
    </row>
    <row r="83" spans="1:9" ht="19.5" customHeight="1">
      <c r="A83" s="21" t="s">
        <v>4</v>
      </c>
      <c r="B83" s="1"/>
      <c r="C83" s="51">
        <v>170904</v>
      </c>
      <c r="D83" s="23" t="s">
        <v>5</v>
      </c>
      <c r="E83" s="23" t="s">
        <v>5</v>
      </c>
      <c r="F83" s="66">
        <v>0</v>
      </c>
      <c r="G83" s="54">
        <v>0</v>
      </c>
      <c r="H83" s="69">
        <f aca="true" t="shared" si="0" ref="H83:H94">G83-F83</f>
        <v>0</v>
      </c>
      <c r="I83" s="180" t="s">
        <v>49</v>
      </c>
    </row>
    <row r="84" spans="1:9" ht="19.5" customHeight="1">
      <c r="A84" s="167" t="s">
        <v>30</v>
      </c>
      <c r="B84" s="113"/>
      <c r="C84" s="168">
        <v>200101</v>
      </c>
      <c r="D84" s="115" t="s">
        <v>5</v>
      </c>
      <c r="E84" s="115" t="s">
        <v>5</v>
      </c>
      <c r="F84" s="169">
        <v>12.502</v>
      </c>
      <c r="G84" s="170">
        <f>SUM(F14,F23,F25,F26,F33,F36,F42,F46,F51,F58,F60,F72)</f>
        <v>25.349999999999998</v>
      </c>
      <c r="H84" s="171">
        <f t="shared" si="0"/>
        <v>12.847999999999997</v>
      </c>
      <c r="I84" s="181"/>
    </row>
    <row r="85" spans="1:9" ht="19.5" customHeight="1">
      <c r="A85" s="151" t="s">
        <v>16</v>
      </c>
      <c r="B85" s="132"/>
      <c r="C85" s="152">
        <v>200102</v>
      </c>
      <c r="D85" s="134" t="s">
        <v>5</v>
      </c>
      <c r="E85" s="134" t="s">
        <v>5</v>
      </c>
      <c r="F85" s="153">
        <v>18.9</v>
      </c>
      <c r="G85" s="154">
        <f>SUM(F6,F9,F10,F16,F31,F37,F43,F49,F50,F54,F67)</f>
        <v>44.39999999999999</v>
      </c>
      <c r="H85" s="155">
        <f t="shared" si="0"/>
        <v>25.499999999999993</v>
      </c>
      <c r="I85" s="182" t="s">
        <v>50</v>
      </c>
    </row>
    <row r="86" spans="1:9" ht="19.5" customHeight="1">
      <c r="A86" s="105" t="s">
        <v>7</v>
      </c>
      <c r="B86" s="96"/>
      <c r="C86" s="156" t="s">
        <v>8</v>
      </c>
      <c r="D86" s="107" t="s">
        <v>5</v>
      </c>
      <c r="E86" s="107" t="s">
        <v>5</v>
      </c>
      <c r="F86" s="157">
        <v>24.48</v>
      </c>
      <c r="G86" s="158">
        <f>SUM(F7,F8,F11,F12,F17,F18,F22,F28,F32,F47,F48,F52,F57,F69,F70)</f>
        <v>33.32000000000001</v>
      </c>
      <c r="H86" s="159">
        <f t="shared" si="0"/>
        <v>8.840000000000007</v>
      </c>
      <c r="I86" s="182"/>
    </row>
    <row r="87" spans="1:9" ht="19.5" customHeight="1">
      <c r="A87" s="21" t="s">
        <v>21</v>
      </c>
      <c r="B87" s="1"/>
      <c r="C87" s="51">
        <v>200110</v>
      </c>
      <c r="D87" s="23" t="s">
        <v>5</v>
      </c>
      <c r="E87" s="23" t="s">
        <v>5</v>
      </c>
      <c r="F87" s="66">
        <v>4</v>
      </c>
      <c r="G87" s="55">
        <f>SUM(F68,F71)</f>
        <v>6.9</v>
      </c>
      <c r="H87" s="69">
        <f t="shared" si="0"/>
        <v>2.9000000000000004</v>
      </c>
      <c r="I87" s="183" t="s">
        <v>51</v>
      </c>
    </row>
    <row r="88" spans="1:9" ht="19.5" customHeight="1">
      <c r="A88" s="21" t="s">
        <v>19</v>
      </c>
      <c r="B88" s="1"/>
      <c r="C88" s="51">
        <v>200123</v>
      </c>
      <c r="D88" s="23" t="s">
        <v>5</v>
      </c>
      <c r="E88" s="23" t="s">
        <v>11</v>
      </c>
      <c r="F88" s="66">
        <v>0.9</v>
      </c>
      <c r="G88" s="54">
        <f>SUM(F19,F55,F61)</f>
        <v>1.485</v>
      </c>
      <c r="H88" s="69">
        <f t="shared" si="0"/>
        <v>0.5850000000000001</v>
      </c>
      <c r="I88" s="184"/>
    </row>
    <row r="89" spans="1:9" ht="19.5" customHeight="1">
      <c r="A89" s="21" t="s">
        <v>22</v>
      </c>
      <c r="B89" s="1"/>
      <c r="C89" s="51">
        <v>200125</v>
      </c>
      <c r="D89" s="23" t="s">
        <v>5</v>
      </c>
      <c r="E89" s="23" t="s">
        <v>5</v>
      </c>
      <c r="F89" s="66">
        <v>0.03</v>
      </c>
      <c r="G89" s="54">
        <f>SUM(F13,F40)</f>
        <v>0.057999999999999996</v>
      </c>
      <c r="H89" s="69">
        <f t="shared" si="0"/>
        <v>0.027999999999999997</v>
      </c>
      <c r="I89" s="185">
        <v>41639</v>
      </c>
    </row>
    <row r="90" spans="1:9" ht="19.5" customHeight="1">
      <c r="A90" s="25" t="s">
        <v>55</v>
      </c>
      <c r="B90" s="1"/>
      <c r="C90" s="51">
        <v>200133</v>
      </c>
      <c r="D90" s="23" t="s">
        <v>5</v>
      </c>
      <c r="E90" s="23" t="s">
        <v>5</v>
      </c>
      <c r="F90" s="66">
        <v>0</v>
      </c>
      <c r="G90" s="54">
        <f>F64</f>
        <v>0.035</v>
      </c>
      <c r="H90" s="69">
        <f>G90-F90</f>
        <v>0.035</v>
      </c>
      <c r="I90" s="186"/>
    </row>
    <row r="91" spans="1:9" ht="19.5" customHeight="1">
      <c r="A91" s="21" t="s">
        <v>6</v>
      </c>
      <c r="B91" s="1"/>
      <c r="C91" s="51">
        <v>200135</v>
      </c>
      <c r="D91" s="23" t="s">
        <v>5</v>
      </c>
      <c r="E91" s="23" t="s">
        <v>26</v>
      </c>
      <c r="F91" s="66">
        <v>1.36</v>
      </c>
      <c r="G91" s="54">
        <f>SUM(F20,F56,F62)</f>
        <v>2.674</v>
      </c>
      <c r="H91" s="69">
        <f>G91-F91</f>
        <v>1.3139999999999998</v>
      </c>
      <c r="I91" s="73"/>
    </row>
    <row r="92" spans="1:9" ht="19.5" customHeight="1">
      <c r="A92" s="21" t="s">
        <v>6</v>
      </c>
      <c r="B92" s="1"/>
      <c r="C92" s="51">
        <v>200136</v>
      </c>
      <c r="D92" s="23" t="s">
        <v>5</v>
      </c>
      <c r="E92" s="23" t="s">
        <v>5</v>
      </c>
      <c r="F92" s="66">
        <v>0</v>
      </c>
      <c r="G92" s="54">
        <f>SUM(F21,F63)</f>
        <v>1.04</v>
      </c>
      <c r="H92" s="69">
        <f>G92-F92</f>
        <v>1.04</v>
      </c>
      <c r="I92" s="73"/>
    </row>
    <row r="93" spans="1:9" ht="19.5" customHeight="1" thickBot="1">
      <c r="A93" s="160" t="s">
        <v>42</v>
      </c>
      <c r="B93" s="161"/>
      <c r="C93" s="162">
        <v>200140</v>
      </c>
      <c r="D93" s="163" t="s">
        <v>5</v>
      </c>
      <c r="E93" s="163" t="s">
        <v>5</v>
      </c>
      <c r="F93" s="164">
        <v>0</v>
      </c>
      <c r="G93" s="165">
        <f>SUM(F15,F24,F27,F34,F35,F38,F39,F41,F44,F45,F53,F59,F65,F66)</f>
        <v>1.4999999999999998</v>
      </c>
      <c r="H93" s="166">
        <f t="shared" si="0"/>
        <v>1.4999999999999998</v>
      </c>
      <c r="I93" s="72"/>
    </row>
    <row r="94" spans="1:9" ht="19.5" customHeight="1" thickBot="1">
      <c r="A94" s="57" t="s">
        <v>27</v>
      </c>
      <c r="B94" s="58"/>
      <c r="C94" s="59"/>
      <c r="D94" s="60"/>
      <c r="E94" s="61"/>
      <c r="F94" s="67">
        <f>SUM(F82:F93)</f>
        <v>62.172000000000004</v>
      </c>
      <c r="G94" s="62">
        <f>SUM(G82:G93)</f>
        <v>119.34200000000001</v>
      </c>
      <c r="H94" s="70">
        <f t="shared" si="0"/>
        <v>57.17000000000001</v>
      </c>
      <c r="I94" s="53"/>
    </row>
    <row r="95" spans="1:9" ht="12.75">
      <c r="A95" s="7"/>
      <c r="B95" s="2"/>
      <c r="C95" s="19"/>
      <c r="D95" s="3"/>
      <c r="E95" s="20"/>
      <c r="F95" s="4"/>
      <c r="G95" s="5"/>
      <c r="H95" s="18"/>
      <c r="I95" s="7"/>
    </row>
    <row r="96" spans="1:9" ht="12.75">
      <c r="A96" s="7"/>
      <c r="B96" s="2"/>
      <c r="C96" s="19"/>
      <c r="D96" s="3"/>
      <c r="E96" s="20"/>
      <c r="F96" s="4"/>
      <c r="G96" s="5"/>
      <c r="H96" s="18"/>
      <c r="I96" s="7"/>
    </row>
    <row r="97" spans="1:9" ht="12.75">
      <c r="A97" s="7"/>
      <c r="B97" s="2"/>
      <c r="C97" s="3"/>
      <c r="D97" s="3"/>
      <c r="E97" s="3"/>
      <c r="F97" s="4"/>
      <c r="G97" s="5"/>
      <c r="H97" s="18"/>
      <c r="I97" s="7"/>
    </row>
    <row r="98" spans="1:9" ht="12.75">
      <c r="A98" s="7"/>
      <c r="B98" s="2"/>
      <c r="C98" s="3"/>
      <c r="D98" s="3"/>
      <c r="E98" s="3"/>
      <c r="F98" s="4"/>
      <c r="G98" s="5"/>
      <c r="H98" s="18"/>
      <c r="I98" s="7"/>
    </row>
    <row r="99" spans="1:9" ht="12.75">
      <c r="A99" s="7"/>
      <c r="B99" s="2"/>
      <c r="C99" s="19"/>
      <c r="D99" s="3"/>
      <c r="E99" s="3"/>
      <c r="F99" s="4"/>
      <c r="G99" s="5"/>
      <c r="H99" s="18"/>
      <c r="I99" s="7"/>
    </row>
    <row r="100" spans="1:9" ht="12.75">
      <c r="A100" s="7"/>
      <c r="B100" s="2"/>
      <c r="C100" s="19"/>
      <c r="D100" s="3"/>
      <c r="E100" s="3"/>
      <c r="F100" s="4"/>
      <c r="G100" s="5"/>
      <c r="H100" s="18"/>
      <c r="I100" s="7"/>
    </row>
    <row r="101" spans="1:9" ht="12.75">
      <c r="A101" s="7"/>
      <c r="B101" s="2"/>
      <c r="C101" s="3"/>
      <c r="D101" s="3"/>
      <c r="E101" s="3"/>
      <c r="F101" s="4"/>
      <c r="G101" s="5"/>
      <c r="H101" s="18"/>
      <c r="I101" s="7"/>
    </row>
    <row r="102" spans="1:148" s="8" customFormat="1" ht="12.75">
      <c r="A102" s="9"/>
      <c r="B102" s="2"/>
      <c r="C102" s="3"/>
      <c r="D102" s="3"/>
      <c r="E102" s="3"/>
      <c r="F102" s="4"/>
      <c r="G102" s="5"/>
      <c r="H102" s="6"/>
      <c r="I102" s="7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4"/>
      <c r="DO102" s="94"/>
      <c r="DP102" s="94"/>
      <c r="DQ102" s="94"/>
      <c r="DR102" s="94"/>
      <c r="DS102" s="94"/>
      <c r="DT102" s="94"/>
      <c r="DU102" s="94"/>
      <c r="DV102" s="94"/>
      <c r="DW102" s="94"/>
      <c r="DX102" s="94"/>
      <c r="DY102" s="94"/>
      <c r="DZ102" s="94"/>
      <c r="EA102" s="94"/>
      <c r="EB102" s="94"/>
      <c r="EC102" s="94"/>
      <c r="ED102" s="94"/>
      <c r="EE102" s="94"/>
      <c r="EF102" s="94"/>
      <c r="EG102" s="94"/>
      <c r="EH102" s="94"/>
      <c r="EI102" s="94"/>
      <c r="EJ102" s="94"/>
      <c r="EK102" s="94"/>
      <c r="EL102" s="94"/>
      <c r="EM102" s="94"/>
      <c r="EN102" s="94"/>
      <c r="EO102" s="94"/>
      <c r="EP102" s="94"/>
      <c r="EQ102" s="94"/>
      <c r="ER102" s="94"/>
    </row>
    <row r="103" spans="1:9" ht="12.7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8"/>
      <c r="E104" s="8"/>
      <c r="F104" s="8"/>
      <c r="G104" s="8"/>
      <c r="H104" s="8"/>
      <c r="I104" s="8"/>
    </row>
  </sheetData>
  <sheetProtection/>
  <mergeCells count="12">
    <mergeCell ref="I89:I90"/>
    <mergeCell ref="A1:A4"/>
    <mergeCell ref="I1:I4"/>
    <mergeCell ref="G1:G4"/>
    <mergeCell ref="D1:D4"/>
    <mergeCell ref="C1:C4"/>
    <mergeCell ref="F1:F4"/>
    <mergeCell ref="E1:E4"/>
    <mergeCell ref="H1:H4"/>
    <mergeCell ref="I83:I84"/>
    <mergeCell ref="I85:I86"/>
    <mergeCell ref="I87:I88"/>
  </mergeCells>
  <printOptions/>
  <pageMargins left="0.3937007874015748" right="0.3937007874015748" top="0.7874015748031497" bottom="0.3937007874015748" header="0.11811023622047245" footer="0.31496062992125984"/>
  <pageSetup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 Chocholná - Velčice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Ľubomír Škriečka</dc:creator>
  <cp:keywords/>
  <dc:description/>
  <cp:lastModifiedBy>Starosta</cp:lastModifiedBy>
  <cp:lastPrinted>2014-01-24T07:29:56Z</cp:lastPrinted>
  <dcterms:created xsi:type="dcterms:W3CDTF">2010-03-01T17:37:09Z</dcterms:created>
  <dcterms:modified xsi:type="dcterms:W3CDTF">2014-01-24T07:30:45Z</dcterms:modified>
  <cp:category/>
  <cp:version/>
  <cp:contentType/>
  <cp:contentStatus/>
</cp:coreProperties>
</file>